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Rent Roll" sheetId="2" state="visible" r:id="rId2"/>
    <sheet xmlns:r="http://schemas.openxmlformats.org/officeDocument/2006/relationships" name="Expense" sheetId="3" state="visible" r:id="rId3"/>
    <sheet xmlns:r="http://schemas.openxmlformats.org/officeDocument/2006/relationships" name="CapEx" sheetId="4" state="visible" r:id="rId4"/>
    <sheet xmlns:r="http://schemas.openxmlformats.org/officeDocument/2006/relationships" name="Mortgage" sheetId="5" state="visible" r:id="rId5"/>
    <sheet xmlns:r="http://schemas.openxmlformats.org/officeDocument/2006/relationships" name="Due Diligence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MMMM D, YYYY"/>
    <numFmt numFmtId="165" formatCode="$#,##0;($#,##0);&quot;-&quot;"/>
    <numFmt numFmtId="166" formatCode="0.0%;-0.0%;&quot;-&quot;"/>
    <numFmt numFmtId="167" formatCode="#,##0;(#,##0);&quot;-&quot;"/>
    <numFmt numFmtId="168" formatCode="0.00x"/>
  </numFmts>
  <fonts count="20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b val="1"/>
      <color rgb="0064748B"/>
      <sz val="9"/>
    </font>
    <font>
      <name val="Arial"/>
      <color rgb="000000FF"/>
      <sz val="10"/>
    </font>
    <font>
      <name val="Arial"/>
      <color rgb="00000000"/>
      <sz val="10"/>
    </font>
    <font>
      <name val="Arial"/>
      <b val="1"/>
      <color rgb="00052A4A"/>
      <sz val="10"/>
    </font>
    <font>
      <name val="Arial"/>
      <color rgb="0064748B"/>
      <sz val="10"/>
    </font>
    <font>
      <name val="Arial"/>
      <b val="1"/>
      <color rgb="00FFFFFF"/>
      <sz val="18"/>
    </font>
    <font>
      <name val="Arial"/>
      <b val="1"/>
      <color rgb="00FFFFFF"/>
      <sz val="10"/>
    </font>
    <font>
      <name val="Arial"/>
      <b val="1"/>
      <color rgb="00052A4A"/>
      <sz val="9"/>
    </font>
    <font>
      <name val="Arial"/>
      <color rgb="00008000"/>
      <sz val="10"/>
    </font>
    <font>
      <name val="Arial"/>
      <color rgb="000000FF"/>
      <sz val="9"/>
    </font>
    <font>
      <name val="Arial"/>
      <color rgb="00000000"/>
      <sz val="9"/>
    </font>
    <font>
      <name val="Arial"/>
      <color rgb="00008000"/>
      <sz val="9"/>
    </font>
    <font>
      <name val="Arial"/>
      <b val="1"/>
      <color rgb="00FFFFFF"/>
      <sz val="14"/>
    </font>
    <font>
      <name val="Arial"/>
      <b val="1"/>
      <color rgb="0064748B"/>
      <sz val="8"/>
    </font>
    <font>
      <name val="Arial"/>
      <b val="1"/>
      <color rgb="0016A34A"/>
      <sz val="10"/>
    </font>
    <font>
      <name val="Arial"/>
      <b val="1"/>
      <color rgb="00FFFFFF"/>
      <sz val="9"/>
    </font>
    <font>
      <name val="Arial"/>
      <color rgb="0064748B"/>
      <sz val="9"/>
    </font>
    <font>
      <name val="Arial"/>
      <b val="1"/>
      <color rgb="0016A34A"/>
      <sz val="11"/>
    </font>
  </fonts>
  <fills count="9">
    <fill>
      <patternFill/>
    </fill>
    <fill>
      <patternFill patternType="gray125"/>
    </fill>
    <fill>
      <patternFill patternType="solid">
        <fgColor rgb="00052A4A"/>
      </patternFill>
    </fill>
    <fill>
      <patternFill patternType="solid">
        <fgColor rgb="00FFFBEB"/>
      </patternFill>
    </fill>
    <fill>
      <patternFill patternType="solid">
        <fgColor rgb="00FFA200"/>
      </patternFill>
    </fill>
    <fill>
      <patternFill patternType="solid">
        <fgColor rgb="00F0F3F8"/>
      </patternFill>
    </fill>
    <fill>
      <patternFill patternType="solid">
        <fgColor rgb="00FFFFFF"/>
      </patternFill>
    </fill>
    <fill>
      <patternFill patternType="solid">
        <fgColor rgb="00E2E8F2"/>
      </patternFill>
    </fill>
    <fill>
      <patternFill patternType="solid">
        <fgColor rgb="00F0FDF4"/>
      </patternFill>
    </fill>
  </fills>
  <borders count="3">
    <border>
      <left/>
      <right/>
      <top/>
      <bottom/>
      <diagonal/>
    </border>
    <border>
      <bottom style="medium">
        <color rgb="00052A4A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7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pivotButton="0" quotePrefix="0" xfId="0"/>
    <xf numFmtId="164" fontId="4" fillId="0" borderId="0" pivotButton="0" quotePrefix="0" xfId="0"/>
    <xf numFmtId="0" fontId="5" fillId="4" borderId="0" applyAlignment="1" pivotButton="0" quotePrefix="0" xfId="0">
      <alignment horizontal="center" vertical="center"/>
    </xf>
    <xf numFmtId="0" fontId="6" fillId="5" borderId="2" applyAlignment="1" pivotButton="0" quotePrefix="0" xfId="0">
      <alignment vertical="center"/>
    </xf>
    <xf numFmtId="165" fontId="3" fillId="3" borderId="2" applyAlignment="1" pivotButton="0" quotePrefix="0" xfId="0">
      <alignment horizontal="right" vertical="center"/>
    </xf>
    <xf numFmtId="0" fontId="0" fillId="5" borderId="2" pivotButton="0" quotePrefix="0" xfId="0"/>
    <xf numFmtId="0" fontId="7" fillId="2" borderId="2" applyAlignment="1" pivotButton="0" quotePrefix="0" xfId="0">
      <alignment horizontal="center" vertical="center" wrapText="1"/>
    </xf>
    <xf numFmtId="0" fontId="6" fillId="6" borderId="2" applyAlignment="1" pivotButton="0" quotePrefix="0" xfId="0">
      <alignment vertical="center"/>
    </xf>
    <xf numFmtId="166" fontId="3" fillId="3" borderId="2" applyAlignment="1" pivotButton="0" quotePrefix="0" xfId="0">
      <alignment horizontal="right" vertical="center"/>
    </xf>
    <xf numFmtId="0" fontId="0" fillId="6" borderId="2" pivotButton="0" quotePrefix="0" xfId="0"/>
    <xf numFmtId="167" fontId="3" fillId="3" borderId="2" applyAlignment="1" pivotButton="0" quotePrefix="0" xfId="0">
      <alignment horizontal="right" vertical="center"/>
    </xf>
    <xf numFmtId="165" fontId="4" fillId="5" borderId="2" applyAlignment="1" pivotButton="0" quotePrefix="0" xfId="0">
      <alignment horizontal="right" vertical="center"/>
    </xf>
    <xf numFmtId="165" fontId="4" fillId="6" borderId="2" applyAlignment="1" pivotButton="0" quotePrefix="0" xfId="0">
      <alignment horizontal="right" vertical="center"/>
    </xf>
    <xf numFmtId="0" fontId="8" fillId="2" borderId="2" applyAlignment="1" pivotButton="0" quotePrefix="0" xfId="0">
      <alignment horizontal="left" vertical="center"/>
    </xf>
    <xf numFmtId="0" fontId="9" fillId="4" borderId="2" applyAlignment="1" pivotButton="0" quotePrefix="0" xfId="0">
      <alignment horizontal="center" vertical="center"/>
    </xf>
    <xf numFmtId="0" fontId="9" fillId="7" borderId="2" applyAlignment="1" pivotButton="0" quotePrefix="0" xfId="0">
      <alignment horizontal="center" vertical="center"/>
    </xf>
    <xf numFmtId="165" fontId="10" fillId="5" borderId="2" applyAlignment="1" pivotButton="0" quotePrefix="0" xfId="0">
      <alignment horizontal="right" vertical="center"/>
    </xf>
    <xf numFmtId="165" fontId="10" fillId="6" borderId="2" applyAlignment="1" pivotButton="0" quotePrefix="0" xfId="0">
      <alignment horizontal="right" vertical="center"/>
    </xf>
    <xf numFmtId="0" fontId="5" fillId="7" borderId="2" applyAlignment="1" pivotButton="0" quotePrefix="0" xfId="0">
      <alignment vertical="center"/>
    </xf>
    <xf numFmtId="165" fontId="5" fillId="7" borderId="2" applyAlignment="1" pivotButton="0" quotePrefix="0" xfId="0">
      <alignment horizontal="right" vertical="center"/>
    </xf>
    <xf numFmtId="0" fontId="8" fillId="2" borderId="0" applyAlignment="1" pivotButton="0" quotePrefix="0" xfId="0">
      <alignment horizontal="left" vertical="center"/>
    </xf>
    <xf numFmtId="0" fontId="9" fillId="4" borderId="0" applyAlignment="1" pivotButton="0" quotePrefix="0" xfId="0">
      <alignment horizontal="center" vertical="center"/>
    </xf>
    <xf numFmtId="0" fontId="9" fillId="7" borderId="0" applyAlignment="1" pivotButton="0" quotePrefix="0" xfId="0">
      <alignment horizontal="center" vertical="center"/>
    </xf>
    <xf numFmtId="165" fontId="4" fillId="7" borderId="2" applyAlignment="1" pivotButton="0" quotePrefix="0" xfId="0">
      <alignment horizontal="right" vertical="center"/>
    </xf>
    <xf numFmtId="0" fontId="5" fillId="6" borderId="2" applyAlignment="1" pivotButton="0" quotePrefix="0" xfId="0">
      <alignment vertical="center"/>
    </xf>
    <xf numFmtId="166" fontId="4" fillId="6" borderId="2" applyAlignment="1" pivotButton="0" quotePrefix="0" xfId="0">
      <alignment horizontal="right" vertical="center"/>
    </xf>
    <xf numFmtId="0" fontId="5" fillId="5" borderId="2" applyAlignment="1" pivotButton="0" quotePrefix="0" xfId="0">
      <alignment vertical="center"/>
    </xf>
    <xf numFmtId="166" fontId="4" fillId="5" borderId="2" applyAlignment="1" pivotButton="0" quotePrefix="0" xfId="0">
      <alignment horizontal="right" vertical="center"/>
    </xf>
    <xf numFmtId="168" fontId="4" fillId="6" borderId="2" applyAlignment="1" pivotButton="0" quotePrefix="0" xfId="0">
      <alignment horizontal="right" vertical="center"/>
    </xf>
    <xf numFmtId="0" fontId="11" fillId="6" borderId="2" pivotButton="0" quotePrefix="0" xfId="0"/>
    <xf numFmtId="0" fontId="12" fillId="6" borderId="2" pivotButton="0" quotePrefix="0" xfId="0"/>
    <xf numFmtId="0" fontId="13" fillId="6" borderId="2" pivotButton="0" quotePrefix="0" xfId="0"/>
    <xf numFmtId="0" fontId="14" fillId="2" borderId="0" applyAlignment="1" pivotButton="0" quotePrefix="0" xfId="0">
      <alignment horizontal="center" vertical="center"/>
    </xf>
    <xf numFmtId="0" fontId="9" fillId="7" borderId="2" applyAlignment="1" pivotButton="0" quotePrefix="0" xfId="0">
      <alignment horizontal="right" vertical="center"/>
    </xf>
    <xf numFmtId="167" fontId="4" fillId="7" borderId="2" pivotButton="0" quotePrefix="0" xfId="0"/>
    <xf numFmtId="167" fontId="4" fillId="7" borderId="2" applyAlignment="1" pivotButton="0" quotePrefix="0" xfId="0">
      <alignment horizontal="center" vertical="center"/>
    </xf>
    <xf numFmtId="0" fontId="15" fillId="7" borderId="2" pivotButton="0" quotePrefix="0" xfId="0"/>
    <xf numFmtId="166" fontId="9" fillId="4" borderId="2" pivotButton="0" quotePrefix="0" xfId="0"/>
    <xf numFmtId="0" fontId="2" fillId="7" borderId="2" applyAlignment="1" pivotButton="0" quotePrefix="0" xfId="0">
      <alignment horizontal="right"/>
    </xf>
    <xf numFmtId="165" fontId="16" fillId="8" borderId="2" pivotButton="0" quotePrefix="0" xfId="0"/>
    <xf numFmtId="0" fontId="17" fillId="2" borderId="2" applyAlignment="1" pivotButton="0" quotePrefix="0" xfId="0">
      <alignment horizontal="center" vertical="center" wrapText="1"/>
    </xf>
    <xf numFmtId="0" fontId="18" fillId="5" borderId="2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2" pivotButton="0" quotePrefix="0" xfId="0"/>
    <xf numFmtId="0" fontId="18" fillId="6" borderId="2" applyAlignment="1" pivotButton="0" quotePrefix="0" xfId="0">
      <alignment horizontal="center" vertical="center"/>
    </xf>
    <xf numFmtId="0" fontId="17" fillId="2" borderId="2" applyAlignment="1" pivotButton="0" quotePrefix="0" xfId="0">
      <alignment horizontal="center" vertical="center"/>
    </xf>
    <xf numFmtId="0" fontId="6" fillId="5" borderId="2" pivotButton="0" quotePrefix="0" xfId="0"/>
    <xf numFmtId="0" fontId="6" fillId="6" borderId="2" pivotButton="0" quotePrefix="0" xfId="0"/>
    <xf numFmtId="0" fontId="8" fillId="2" borderId="2" applyAlignment="1" pivotButton="0" quotePrefix="0" xfId="0">
      <alignment horizontal="center" vertical="center"/>
    </xf>
    <xf numFmtId="165" fontId="8" fillId="2" borderId="2" applyAlignment="1" pivotButton="0" quotePrefix="0" xfId="0">
      <alignment horizontal="right" vertical="center"/>
    </xf>
    <xf numFmtId="166" fontId="3" fillId="3" borderId="0" pivotButton="0" quotePrefix="0" xfId="0"/>
    <xf numFmtId="0" fontId="18" fillId="0" borderId="0" pivotButton="0" quotePrefix="0" xfId="0"/>
    <xf numFmtId="167" fontId="3" fillId="3" borderId="2" applyAlignment="1" pivotButton="0" quotePrefix="0" xfId="0">
      <alignment horizontal="center" vertical="center"/>
    </xf>
    <xf numFmtId="0" fontId="8" fillId="2" borderId="2" applyAlignment="1" pivotButton="0" quotePrefix="0" xfId="0">
      <alignment horizontal="right" vertical="center"/>
    </xf>
    <xf numFmtId="0" fontId="5" fillId="4" borderId="2" applyAlignment="1" pivotButton="0" quotePrefix="0" xfId="0">
      <alignment horizontal="left" vertical="center"/>
    </xf>
    <xf numFmtId="0" fontId="18" fillId="6" borderId="2" applyAlignment="1" pivotButton="0" quotePrefix="0" xfId="0">
      <alignment vertical="center"/>
    </xf>
    <xf numFmtId="0" fontId="18" fillId="5" borderId="2" applyAlignment="1" pivotButton="0" quotePrefix="0" xfId="0">
      <alignment vertical="center"/>
    </xf>
    <xf numFmtId="3" fontId="3" fillId="3" borderId="2" applyAlignment="1" pivotButton="0" quotePrefix="0" xfId="0">
      <alignment horizontal="right" vertical="center"/>
    </xf>
    <xf numFmtId="49" fontId="3" fillId="3" borderId="2" applyAlignment="1" pivotButton="0" quotePrefix="0" xfId="0">
      <alignment horizontal="right" vertical="center"/>
    </xf>
    <xf numFmtId="165" fontId="19" fillId="5" borderId="2" applyAlignment="1" pivotButton="0" quotePrefix="0" xfId="0">
      <alignment horizontal="right" vertical="center"/>
    </xf>
    <xf numFmtId="165" fontId="19" fillId="6" borderId="2" applyAlignment="1" pivotButton="0" quotePrefix="0" xfId="0">
      <alignment horizontal="right" vertical="center"/>
    </xf>
    <xf numFmtId="168" fontId="4" fillId="5" borderId="2" applyAlignment="1" pivotButton="0" quotePrefix="0" xfId="0">
      <alignment horizontal="right" vertical="center"/>
    </xf>
    <xf numFmtId="167" fontId="4" fillId="5" borderId="2" applyAlignment="1" pivotButton="0" quotePrefix="0" xfId="0">
      <alignment horizontal="center" vertical="center"/>
    </xf>
    <xf numFmtId="167" fontId="4" fillId="5" borderId="2" applyAlignment="1" pivotButton="0" quotePrefix="0" xfId="0">
      <alignment horizontal="right" vertical="center"/>
    </xf>
    <xf numFmtId="167" fontId="4" fillId="6" borderId="2" applyAlignment="1" pivotButton="0" quotePrefix="0" xfId="0">
      <alignment horizontal="center" vertical="center"/>
    </xf>
    <xf numFmtId="167" fontId="4" fillId="6" borderId="2" applyAlignment="1" pivotButton="0" quotePrefix="0" xfId="0">
      <alignment horizontal="right" vertical="center"/>
    </xf>
    <xf numFmtId="167" fontId="8" fillId="2" borderId="2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52A4A"/>
    <outlinePr summaryBelow="1" summaryRight="1"/>
    <pageSetUpPr fitToPage="1"/>
  </sheetPr>
  <dimension ref="B1:H44"/>
  <sheetViews>
    <sheetView showGridLines="0" zoomScale="100" workbookViewId="0">
      <selection activeCell="A1" sqref="A1"/>
    </sheetView>
  </sheetViews>
  <sheetFormatPr baseColWidth="8" defaultRowHeight="15"/>
  <cols>
    <col width="2" customWidth="1" min="1" max="1"/>
    <col width="28" customWidth="1" min="2" max="2"/>
    <col width="18" customWidth="1" min="3" max="3"/>
    <col width="18" customWidth="1" min="4" max="4"/>
    <col width="2" customWidth="1" min="5" max="5"/>
    <col width="28" customWidth="1" min="6" max="6"/>
    <col width="18" customWidth="1" min="7" max="7"/>
    <col width="18" customWidth="1" min="8" max="8"/>
    <col width="2" customWidth="1" min="9" max="9"/>
  </cols>
  <sheetData>
    <row r="1" ht="30" customHeight="1">
      <c r="B1" s="1" t="inlineStr">
        <is>
          <t>CLX INTEL  |  Deal Analyzer</t>
        </is>
      </c>
    </row>
    <row r="2" ht="16" customHeight="1"/>
    <row r="3" ht="14" customHeight="1">
      <c r="B3" s="2" t="inlineStr">
        <is>
          <t>Property Name / Address</t>
        </is>
      </c>
      <c r="F3" s="2" t="inlineStr">
        <is>
          <t>Analysis Date</t>
        </is>
      </c>
    </row>
    <row r="4" ht="20" customHeight="1">
      <c r="B4" s="3" t="inlineStr">
        <is>
          <t>Enter property name or address here</t>
        </is>
      </c>
      <c r="F4" s="4">
        <f>TODAY()</f>
        <v/>
      </c>
    </row>
    <row r="5" ht="10" customHeight="1"/>
    <row r="6" ht="30" customHeight="1">
      <c r="B6" s="5" t="inlineStr">
        <is>
          <t>ACQUISITION ASSUMPTIONS</t>
        </is>
      </c>
      <c r="F6" s="5" t="inlineStr">
        <is>
          <t>DEAL VERDICT</t>
        </is>
      </c>
    </row>
    <row r="7" ht="18" customHeight="1">
      <c r="B7" s="6" t="inlineStr">
        <is>
          <t>Asking / Purchase Price</t>
        </is>
      </c>
      <c r="C7" s="7" t="n">
        <v>9000000</v>
      </c>
      <c r="D7" s="8" t="n"/>
      <c r="F7" s="9">
        <f>IF(Mortgage!C22&gt;0,"✓ POSITIVE CASH FLOW","✗ NEGATIVE CASH FLOW")</f>
        <v/>
      </c>
    </row>
    <row r="8" ht="18" customHeight="1">
      <c r="B8" s="10" t="inlineStr">
        <is>
          <t>Down Payment %</t>
        </is>
      </c>
      <c r="C8" s="11" t="n">
        <v>0.25</v>
      </c>
      <c r="D8" s="12" t="n"/>
    </row>
    <row r="9" ht="18" customHeight="1">
      <c r="B9" s="6" t="inlineStr">
        <is>
          <t>Closing Costs</t>
        </is>
      </c>
      <c r="C9" s="7" t="n">
        <v>85000</v>
      </c>
      <c r="D9" s="8" t="n"/>
    </row>
    <row r="10" ht="18" customHeight="1">
      <c r="B10" s="10" t="inlineStr">
        <is>
          <t>Total Units</t>
        </is>
      </c>
      <c r="C10" s="13" t="n">
        <v>20</v>
      </c>
      <c r="D10" s="12" t="n"/>
    </row>
    <row r="11" ht="18" customHeight="1">
      <c r="B11" s="6" t="inlineStr">
        <is>
          <t>Price Per Unit</t>
        </is>
      </c>
      <c r="C11" s="14">
        <f>C7/C10</f>
        <v/>
      </c>
      <c r="D11" s="8" t="n"/>
    </row>
    <row r="12" ht="18" customHeight="1">
      <c r="B12" s="10" t="inlineStr">
        <is>
          <t>Loan Amount</t>
        </is>
      </c>
      <c r="C12" s="15">
        <f>C7*(1-C8)</f>
        <v/>
      </c>
      <c r="D12" s="12" t="n"/>
    </row>
    <row r="13" ht="18" customHeight="1">
      <c r="B13" s="6" t="inlineStr">
        <is>
          <t>Total Cash Required</t>
        </is>
      </c>
      <c r="C13" s="14">
        <f>C7*C8+C9</f>
        <v/>
      </c>
      <c r="D13" s="8" t="n"/>
    </row>
    <row r="14" ht="10" customHeight="1"/>
    <row r="15" ht="22" customHeight="1">
      <c r="B15" s="16" t="inlineStr">
        <is>
          <t>INCOME</t>
        </is>
      </c>
      <c r="C15" s="17" t="inlineStr">
        <is>
          <t>CURRENT</t>
        </is>
      </c>
      <c r="D15" s="18" t="inlineStr">
        <is>
          <t>PROFORMA</t>
        </is>
      </c>
    </row>
    <row r="16" ht="18" customHeight="1">
      <c r="B16" s="6" t="inlineStr">
        <is>
          <t>Gross Scheduled Rent (Annual)</t>
        </is>
      </c>
      <c r="C16" s="19">
        <f>'Rent Roll'!L2</f>
        <v/>
      </c>
      <c r="D16" s="19">
        <f>'Rent Roll'!M2</f>
        <v/>
      </c>
    </row>
    <row r="17" ht="18" customHeight="1">
      <c r="B17" s="10" t="inlineStr">
        <is>
          <t>Vacancy Loss (use % from row 8 above)</t>
        </is>
      </c>
      <c r="C17" s="20">
        <f>-C8*C16</f>
        <v/>
      </c>
      <c r="D17" s="20">
        <f>-C8*D16</f>
        <v/>
      </c>
    </row>
    <row r="18" ht="18" customHeight="1">
      <c r="B18" s="6" t="inlineStr">
        <is>
          <t>Net Rental Income</t>
        </is>
      </c>
      <c r="C18" s="19">
        <f>C16+C17</f>
        <v/>
      </c>
      <c r="D18" s="19">
        <f>D16+D17</f>
        <v/>
      </c>
    </row>
    <row r="19" ht="18" customHeight="1">
      <c r="B19" s="10" t="inlineStr">
        <is>
          <t>Other Income (Laundry, Parking)</t>
        </is>
      </c>
      <c r="C19" s="7" t="n">
        <v>0</v>
      </c>
      <c r="D19" s="7" t="n">
        <v>0</v>
      </c>
    </row>
    <row r="20" ht="18" customHeight="1">
      <c r="B20" s="21" t="inlineStr">
        <is>
          <t>Effective Gross Income (EGI)</t>
        </is>
      </c>
      <c r="C20" s="22">
        <f>C18+C19</f>
        <v/>
      </c>
      <c r="D20" s="22">
        <f>D18+D19</f>
        <v/>
      </c>
    </row>
    <row r="21" ht="8" customHeight="1"/>
    <row r="22" ht="18" customHeight="1">
      <c r="B22" s="23" t="inlineStr">
        <is>
          <t>EXPENSES</t>
        </is>
      </c>
      <c r="C22" s="24" t="inlineStr">
        <is>
          <t>CURRENT</t>
        </is>
      </c>
      <c r="D22" s="25" t="inlineStr">
        <is>
          <t>PROFORMA</t>
        </is>
      </c>
    </row>
    <row r="23" ht="18" customHeight="1">
      <c r="B23" s="6" t="inlineStr">
        <is>
          <t>Management Fee</t>
        </is>
      </c>
      <c r="C23" s="19">
        <f>'Expense'!C4</f>
        <v/>
      </c>
      <c r="D23" s="19">
        <f>'Expense'!G4</f>
        <v/>
      </c>
    </row>
    <row r="24" ht="18" customHeight="1">
      <c r="B24" s="10" t="inlineStr">
        <is>
          <t>Payroll</t>
        </is>
      </c>
      <c r="C24" s="20">
        <f>'Expense'!C5</f>
        <v/>
      </c>
      <c r="D24" s="20">
        <f>'Expense'!G5</f>
        <v/>
      </c>
    </row>
    <row r="25" ht="18" customHeight="1">
      <c r="B25" s="6" t="inlineStr">
        <is>
          <t>Admin &amp; Advertising</t>
        </is>
      </c>
      <c r="C25" s="19">
        <f>'Expense'!C7</f>
        <v/>
      </c>
      <c r="D25" s="19">
        <f>'Expense'!G7</f>
        <v/>
      </c>
    </row>
    <row r="26" ht="18" customHeight="1">
      <c r="B26" s="10" t="inlineStr">
        <is>
          <t>Utilities</t>
        </is>
      </c>
      <c r="C26" s="20">
        <f>'Expense'!C12</f>
        <v/>
      </c>
      <c r="D26" s="20">
        <f>'Expense'!G12</f>
        <v/>
      </c>
    </row>
    <row r="27" ht="18" customHeight="1">
      <c r="B27" s="6" t="inlineStr">
        <is>
          <t>Insurance</t>
        </is>
      </c>
      <c r="C27" s="19">
        <f>'Expense'!C16</f>
        <v/>
      </c>
      <c r="D27" s="19">
        <f>'Expense'!G16</f>
        <v/>
      </c>
    </row>
    <row r="28" ht="18" customHeight="1">
      <c r="B28" s="10" t="inlineStr">
        <is>
          <t>Taxes</t>
        </is>
      </c>
      <c r="C28" s="20">
        <f>'Expense'!C3</f>
        <v/>
      </c>
      <c r="D28" s="20">
        <f>'Expense'!G3</f>
        <v/>
      </c>
    </row>
    <row r="29" ht="18" customHeight="1">
      <c r="B29" s="6" t="inlineStr">
        <is>
          <t>Landscaping / Snow</t>
        </is>
      </c>
      <c r="C29" s="19">
        <f>'Expense'!C14</f>
        <v/>
      </c>
      <c r="D29" s="19">
        <f>'Expense'!G14</f>
        <v/>
      </c>
    </row>
    <row r="30" ht="18" customHeight="1">
      <c r="B30" s="10" t="inlineStr">
        <is>
          <t>Other Expenses</t>
        </is>
      </c>
      <c r="C30" s="20">
        <f>'Expense'!C17</f>
        <v/>
      </c>
      <c r="D30" s="20">
        <f>'Expense'!G17</f>
        <v/>
      </c>
    </row>
    <row r="31" ht="18" customHeight="1">
      <c r="B31" s="21" t="inlineStr">
        <is>
          <t>Total Operating Expenses</t>
        </is>
      </c>
      <c r="C31" s="22">
        <f>'Expense'!D27</f>
        <v/>
      </c>
      <c r="D31" s="22">
        <f>'Expense'!H27</f>
        <v/>
      </c>
    </row>
    <row r="32" ht="8" customHeight="1"/>
    <row r="33" ht="22" customHeight="1">
      <c r="B33" s="16" t="inlineStr">
        <is>
          <t>NET OPERATING INCOME &amp; RETURNS</t>
        </is>
      </c>
      <c r="C33" s="17" t="inlineStr">
        <is>
          <t>CURRENT</t>
        </is>
      </c>
      <c r="D33" s="18" t="inlineStr">
        <is>
          <t>PROFORMA</t>
        </is>
      </c>
    </row>
    <row r="34" ht="20" customHeight="1">
      <c r="B34" s="21" t="inlineStr">
        <is>
          <t>Net Operating Income (NOI)</t>
        </is>
      </c>
      <c r="C34" s="26">
        <f>C20-C31</f>
        <v/>
      </c>
      <c r="D34" s="26">
        <f>D20-D31</f>
        <v/>
      </c>
    </row>
    <row r="35" ht="20" customHeight="1">
      <c r="B35" s="27" t="inlineStr">
        <is>
          <t>Cap Rate (before debt)</t>
        </is>
      </c>
      <c r="C35" s="28">
        <f>C34/C7</f>
        <v/>
      </c>
      <c r="D35" s="28">
        <f>D34/C7</f>
        <v/>
      </c>
    </row>
    <row r="36" ht="20" customHeight="1">
      <c r="B36" s="29" t="inlineStr">
        <is>
          <t>Annual Debt Service</t>
        </is>
      </c>
      <c r="C36" s="14">
        <f>'Mortgage'!C20</f>
        <v/>
      </c>
      <c r="D36" s="14">
        <f>'Mortgage'!C20</f>
        <v/>
      </c>
    </row>
    <row r="37" ht="20" customHeight="1">
      <c r="B37" s="21" t="inlineStr">
        <is>
          <t>NOI After Debt Service</t>
        </is>
      </c>
      <c r="C37" s="26">
        <f>C34-C36</f>
        <v/>
      </c>
      <c r="D37" s="26">
        <f>D34-C36</f>
        <v/>
      </c>
    </row>
    <row r="38" ht="20" customHeight="1">
      <c r="B38" s="29" t="inlineStr">
        <is>
          <t>Cash-on-Cash Return</t>
        </is>
      </c>
      <c r="C38" s="30">
        <f>C37/C13</f>
        <v/>
      </c>
      <c r="D38" s="30">
        <f>D37/C13</f>
        <v/>
      </c>
    </row>
    <row r="39" ht="20" customHeight="1">
      <c r="B39" s="27" t="inlineStr">
        <is>
          <t>DSCR</t>
        </is>
      </c>
      <c r="C39" s="31">
        <f>C34/'Mortgage'!C20</f>
        <v/>
      </c>
      <c r="D39" s="31">
        <f>D34/'Mortgage'!C20</f>
        <v/>
      </c>
    </row>
    <row r="40" ht="10" customHeight="1"/>
    <row r="41" ht="30" customHeight="1">
      <c r="B41" s="25" t="inlineStr">
        <is>
          <t>COLOR LEGEND</t>
        </is>
      </c>
    </row>
    <row r="42" ht="16" customHeight="1">
      <c r="B42" s="32" t="inlineStr">
        <is>
          <t>Blue text = Input cell (you enter this)</t>
        </is>
      </c>
    </row>
    <row r="43" ht="16" customHeight="1">
      <c r="B43" s="33" t="inlineStr">
        <is>
          <t>Black text = Formula (auto-calculated)</t>
        </is>
      </c>
    </row>
    <row r="44" ht="16" customHeight="1">
      <c r="B44" s="34" t="inlineStr">
        <is>
          <t>Green text = Linked from another tab</t>
        </is>
      </c>
    </row>
  </sheetData>
  <mergeCells count="9">
    <mergeCell ref="F7:H13"/>
    <mergeCell ref="B3:D3"/>
    <mergeCell ref="F6:H6"/>
    <mergeCell ref="B1:H1"/>
    <mergeCell ref="B41:D41"/>
    <mergeCell ref="B4:D4"/>
    <mergeCell ref="F4:H4"/>
    <mergeCell ref="F3:H3"/>
    <mergeCell ref="B6:D6"/>
  </mergeCell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tabColor rgb="001A6EB5"/>
    <outlinePr summaryBelow="1" summaryRight="1"/>
    <pageSetUpPr fitToPage="1"/>
  </sheetPr>
  <dimension ref="B1:O203"/>
  <sheetViews>
    <sheetView showGridLines="0"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6" customWidth="1" min="2" max="2"/>
    <col width="20" customWidth="1" min="3" max="3"/>
    <col width="14" customWidth="1" min="4" max="4"/>
    <col width="12" customWidth="1" min="5" max="5"/>
    <col width="14" customWidth="1" min="6" max="6"/>
    <col width="10" customWidth="1" min="7" max="7"/>
    <col width="14" customWidth="1" min="8" max="8"/>
    <col width="14" customWidth="1" min="9" max="9"/>
    <col width="14" customWidth="1" min="10" max="10"/>
    <col width="14" customWidth="1" min="11" max="11"/>
    <col width="12" customWidth="1" min="12" max="12"/>
    <col width="12" customWidth="1" min="13" max="13"/>
    <col width="14" customWidth="1" min="14" max="14"/>
  </cols>
  <sheetData>
    <row r="1" ht="30" customHeight="1">
      <c r="B1" s="35" t="inlineStr">
        <is>
          <t>RENT ROLL</t>
        </is>
      </c>
    </row>
    <row r="2" ht="20" customHeight="1">
      <c r="B2" s="36" t="inlineStr">
        <is>
          <t>TOTALS →</t>
        </is>
      </c>
      <c r="C2" s="37">
        <f>COUNTA(C4:C203)</f>
        <v/>
      </c>
      <c r="E2" s="38">
        <f>COUNTIF(F4:F203,"Occupied")</f>
        <v/>
      </c>
      <c r="F2" s="39" t="inlineStr">
        <is>
          <t>occ</t>
        </is>
      </c>
      <c r="G2" s="40">
        <f>1-L2/M2</f>
        <v/>
      </c>
      <c r="H2" s="41" t="inlineStr">
        <is>
          <t>Current Annual →</t>
        </is>
      </c>
      <c r="I2" s="41" t="inlineStr">
        <is>
          <t>Proforma Annual →</t>
        </is>
      </c>
      <c r="L2" s="42">
        <f>SUM(J4:J203)</f>
        <v/>
      </c>
      <c r="M2" s="42">
        <f>SUM(K4:K203)</f>
        <v/>
      </c>
    </row>
    <row r="3" ht="22" customHeight="1">
      <c r="B3" s="43" t="inlineStr">
        <is>
          <t>#</t>
        </is>
      </c>
      <c r="C3" s="43" t="inlineStr">
        <is>
          <t>Unit</t>
        </is>
      </c>
      <c r="D3" s="43" t="inlineStr">
        <is>
          <t>Bedrooms</t>
        </is>
      </c>
      <c r="E3" s="43" t="inlineStr">
        <is>
          <t>Move-In</t>
        </is>
      </c>
      <c r="F3" s="43" t="inlineStr">
        <is>
          <t>Lease End</t>
        </is>
      </c>
      <c r="G3" s="43" t="inlineStr">
        <is>
          <t>Status</t>
        </is>
      </c>
      <c r="H3" s="43" t="inlineStr">
        <is>
          <t>Tenant Name</t>
        </is>
      </c>
      <c r="I3" s="43" t="inlineStr">
        <is>
          <t>Current Rent</t>
        </is>
      </c>
      <c r="J3" s="43" t="inlineStr">
        <is>
          <t>Proforma Rent</t>
        </is>
      </c>
      <c r="K3" s="43" t="inlineStr">
        <is>
          <t>Annual Current</t>
        </is>
      </c>
      <c r="L3" s="43" t="inlineStr">
        <is>
          <t>Annual Proforma</t>
        </is>
      </c>
      <c r="M3" s="43" t="inlineStr">
        <is>
          <t>Increase $</t>
        </is>
      </c>
      <c r="N3" s="43" t="inlineStr">
        <is>
          <t>Increase %</t>
        </is>
      </c>
      <c r="O3" s="43" t="inlineStr">
        <is>
          <t>Notes</t>
        </is>
      </c>
    </row>
    <row r="4" ht="18" customHeight="1">
      <c r="B4" s="44" t="n">
        <v>1</v>
      </c>
      <c r="C4" s="45" t="n"/>
      <c r="D4" s="45" t="n"/>
      <c r="E4" s="45" t="n"/>
      <c r="F4" s="45" t="n"/>
      <c r="G4" s="45" t="n"/>
      <c r="H4" s="7" t="n"/>
      <c r="I4" s="7" t="n"/>
      <c r="J4" s="14">
        <f>IF(H4&gt;0,H4*12,0)</f>
        <v/>
      </c>
      <c r="K4" s="14">
        <f>IF(I4&gt;0,I4*12,0)</f>
        <v/>
      </c>
      <c r="L4" s="14">
        <f>IF(I4&gt;0,I4-H4,0)</f>
        <v/>
      </c>
      <c r="M4" s="30">
        <f>IF(H4&gt;0,(I4-H4)/H4,"-")</f>
        <v/>
      </c>
      <c r="N4" s="46" t="n"/>
    </row>
    <row r="5" ht="18" customHeight="1">
      <c r="B5" s="47" t="n">
        <v>2</v>
      </c>
      <c r="C5" s="45" t="n"/>
      <c r="D5" s="45" t="n"/>
      <c r="E5" s="45" t="n"/>
      <c r="F5" s="45" t="n"/>
      <c r="G5" s="45" t="n"/>
      <c r="H5" s="7" t="n"/>
      <c r="I5" s="7" t="n"/>
      <c r="J5" s="15">
        <f>IF(H5&gt;0,H5*12,0)</f>
        <v/>
      </c>
      <c r="K5" s="15">
        <f>IF(I5&gt;0,I5*12,0)</f>
        <v/>
      </c>
      <c r="L5" s="15">
        <f>IF(I5&gt;0,I5-H5,0)</f>
        <v/>
      </c>
      <c r="M5" s="28">
        <f>IF(H5&gt;0,(I5-H5)/H5,"-")</f>
        <v/>
      </c>
      <c r="N5" s="46" t="n"/>
    </row>
    <row r="6" ht="18" customHeight="1">
      <c r="B6" s="44" t="n">
        <v>3</v>
      </c>
      <c r="C6" s="45" t="n"/>
      <c r="D6" s="45" t="n"/>
      <c r="E6" s="45" t="n"/>
      <c r="F6" s="45" t="n"/>
      <c r="G6" s="45" t="n"/>
      <c r="H6" s="7" t="n"/>
      <c r="I6" s="7" t="n"/>
      <c r="J6" s="14">
        <f>IF(H6&gt;0,H6*12,0)</f>
        <v/>
      </c>
      <c r="K6" s="14">
        <f>IF(I6&gt;0,I6*12,0)</f>
        <v/>
      </c>
      <c r="L6" s="14">
        <f>IF(I6&gt;0,I6-H6,0)</f>
        <v/>
      </c>
      <c r="M6" s="30">
        <f>IF(H6&gt;0,(I6-H6)/H6,"-")</f>
        <v/>
      </c>
      <c r="N6" s="46" t="n"/>
    </row>
    <row r="7" ht="18" customHeight="1">
      <c r="B7" s="47" t="n">
        <v>4</v>
      </c>
      <c r="C7" s="45" t="n"/>
      <c r="D7" s="45" t="n"/>
      <c r="E7" s="45" t="n"/>
      <c r="F7" s="45" t="n"/>
      <c r="G7" s="45" t="n"/>
      <c r="H7" s="7" t="n"/>
      <c r="I7" s="7" t="n"/>
      <c r="J7" s="15">
        <f>IF(H7&gt;0,H7*12,0)</f>
        <v/>
      </c>
      <c r="K7" s="15">
        <f>IF(I7&gt;0,I7*12,0)</f>
        <v/>
      </c>
      <c r="L7" s="15">
        <f>IF(I7&gt;0,I7-H7,0)</f>
        <v/>
      </c>
      <c r="M7" s="28">
        <f>IF(H7&gt;0,(I7-H7)/H7,"-")</f>
        <v/>
      </c>
      <c r="N7" s="46" t="n"/>
    </row>
    <row r="8" ht="18" customHeight="1">
      <c r="B8" s="44" t="n">
        <v>5</v>
      </c>
      <c r="C8" s="45" t="n"/>
      <c r="D8" s="45" t="n"/>
      <c r="E8" s="45" t="n"/>
      <c r="F8" s="45" t="n"/>
      <c r="G8" s="45" t="n"/>
      <c r="H8" s="7" t="n"/>
      <c r="I8" s="7" t="n"/>
      <c r="J8" s="14">
        <f>IF(H8&gt;0,H8*12,0)</f>
        <v/>
      </c>
      <c r="K8" s="14">
        <f>IF(I8&gt;0,I8*12,0)</f>
        <v/>
      </c>
      <c r="L8" s="14">
        <f>IF(I8&gt;0,I8-H8,0)</f>
        <v/>
      </c>
      <c r="M8" s="30">
        <f>IF(H8&gt;0,(I8-H8)/H8,"-")</f>
        <v/>
      </c>
      <c r="N8" s="46" t="n"/>
    </row>
    <row r="9" ht="18" customHeight="1">
      <c r="B9" s="47" t="n">
        <v>6</v>
      </c>
      <c r="C9" s="45" t="n"/>
      <c r="D9" s="45" t="n"/>
      <c r="E9" s="45" t="n"/>
      <c r="F9" s="45" t="n"/>
      <c r="G9" s="45" t="n"/>
      <c r="H9" s="7" t="n"/>
      <c r="I9" s="7" t="n"/>
      <c r="J9" s="15">
        <f>IF(H9&gt;0,H9*12,0)</f>
        <v/>
      </c>
      <c r="K9" s="15">
        <f>IF(I9&gt;0,I9*12,0)</f>
        <v/>
      </c>
      <c r="L9" s="15">
        <f>IF(I9&gt;0,I9-H9,0)</f>
        <v/>
      </c>
      <c r="M9" s="28">
        <f>IF(H9&gt;0,(I9-H9)/H9,"-")</f>
        <v/>
      </c>
      <c r="N9" s="46" t="n"/>
    </row>
    <row r="10" ht="18" customHeight="1">
      <c r="B10" s="44" t="n">
        <v>7</v>
      </c>
      <c r="C10" s="45" t="n"/>
      <c r="D10" s="45" t="n"/>
      <c r="E10" s="45" t="n"/>
      <c r="F10" s="45" t="n"/>
      <c r="G10" s="45" t="n"/>
      <c r="H10" s="7" t="n"/>
      <c r="I10" s="7" t="n"/>
      <c r="J10" s="14">
        <f>IF(H10&gt;0,H10*12,0)</f>
        <v/>
      </c>
      <c r="K10" s="14">
        <f>IF(I10&gt;0,I10*12,0)</f>
        <v/>
      </c>
      <c r="L10" s="14">
        <f>IF(I10&gt;0,I10-H10,0)</f>
        <v/>
      </c>
      <c r="M10" s="30">
        <f>IF(H10&gt;0,(I10-H10)/H10,"-")</f>
        <v/>
      </c>
      <c r="N10" s="46" t="n"/>
    </row>
    <row r="11" ht="18" customHeight="1">
      <c r="B11" s="47" t="n">
        <v>8</v>
      </c>
      <c r="C11" s="45" t="n"/>
      <c r="D11" s="45" t="n"/>
      <c r="E11" s="45" t="n"/>
      <c r="F11" s="45" t="n"/>
      <c r="G11" s="45" t="n"/>
      <c r="H11" s="7" t="n"/>
      <c r="I11" s="7" t="n"/>
      <c r="J11" s="15">
        <f>IF(H11&gt;0,H11*12,0)</f>
        <v/>
      </c>
      <c r="K11" s="15">
        <f>IF(I11&gt;0,I11*12,0)</f>
        <v/>
      </c>
      <c r="L11" s="15">
        <f>IF(I11&gt;0,I11-H11,0)</f>
        <v/>
      </c>
      <c r="M11" s="28">
        <f>IF(H11&gt;0,(I11-H11)/H11,"-")</f>
        <v/>
      </c>
      <c r="N11" s="46" t="n"/>
    </row>
    <row r="12" ht="18" customHeight="1">
      <c r="B12" s="44" t="n">
        <v>9</v>
      </c>
      <c r="C12" s="45" t="n"/>
      <c r="D12" s="45" t="n"/>
      <c r="E12" s="45" t="n"/>
      <c r="F12" s="45" t="n"/>
      <c r="G12" s="45" t="n"/>
      <c r="H12" s="7" t="n"/>
      <c r="I12" s="7" t="n"/>
      <c r="J12" s="14">
        <f>IF(H12&gt;0,H12*12,0)</f>
        <v/>
      </c>
      <c r="K12" s="14">
        <f>IF(I12&gt;0,I12*12,0)</f>
        <v/>
      </c>
      <c r="L12" s="14">
        <f>IF(I12&gt;0,I12-H12,0)</f>
        <v/>
      </c>
      <c r="M12" s="30">
        <f>IF(H12&gt;0,(I12-H12)/H12,"-")</f>
        <v/>
      </c>
      <c r="N12" s="46" t="n"/>
    </row>
    <row r="13" ht="18" customHeight="1">
      <c r="B13" s="47" t="n">
        <v>10</v>
      </c>
      <c r="C13" s="45" t="n"/>
      <c r="D13" s="45" t="n"/>
      <c r="E13" s="45" t="n"/>
      <c r="F13" s="45" t="n"/>
      <c r="G13" s="45" t="n"/>
      <c r="H13" s="7" t="n"/>
      <c r="I13" s="7" t="n"/>
      <c r="J13" s="15">
        <f>IF(H13&gt;0,H13*12,0)</f>
        <v/>
      </c>
      <c r="K13" s="15">
        <f>IF(I13&gt;0,I13*12,0)</f>
        <v/>
      </c>
      <c r="L13" s="15">
        <f>IF(I13&gt;0,I13-H13,0)</f>
        <v/>
      </c>
      <c r="M13" s="28">
        <f>IF(H13&gt;0,(I13-H13)/H13,"-")</f>
        <v/>
      </c>
      <c r="N13" s="46" t="n"/>
    </row>
    <row r="14" ht="18" customHeight="1">
      <c r="B14" s="44" t="n">
        <v>11</v>
      </c>
      <c r="C14" s="45" t="n"/>
      <c r="D14" s="45" t="n"/>
      <c r="E14" s="45" t="n"/>
      <c r="F14" s="45" t="n"/>
      <c r="G14" s="45" t="n"/>
      <c r="H14" s="7" t="n"/>
      <c r="I14" s="7" t="n"/>
      <c r="J14" s="14">
        <f>IF(H14&gt;0,H14*12,0)</f>
        <v/>
      </c>
      <c r="K14" s="14">
        <f>IF(I14&gt;0,I14*12,0)</f>
        <v/>
      </c>
      <c r="L14" s="14">
        <f>IF(I14&gt;0,I14-H14,0)</f>
        <v/>
      </c>
      <c r="M14" s="30">
        <f>IF(H14&gt;0,(I14-H14)/H14,"-")</f>
        <v/>
      </c>
      <c r="N14" s="46" t="n"/>
    </row>
    <row r="15" ht="18" customHeight="1">
      <c r="B15" s="47" t="n">
        <v>12</v>
      </c>
      <c r="C15" s="45" t="n"/>
      <c r="D15" s="45" t="n"/>
      <c r="E15" s="45" t="n"/>
      <c r="F15" s="45" t="n"/>
      <c r="G15" s="45" t="n"/>
      <c r="H15" s="7" t="n"/>
      <c r="I15" s="7" t="n"/>
      <c r="J15" s="15">
        <f>IF(H15&gt;0,H15*12,0)</f>
        <v/>
      </c>
      <c r="K15" s="15">
        <f>IF(I15&gt;0,I15*12,0)</f>
        <v/>
      </c>
      <c r="L15" s="15">
        <f>IF(I15&gt;0,I15-H15,0)</f>
        <v/>
      </c>
      <c r="M15" s="28">
        <f>IF(H15&gt;0,(I15-H15)/H15,"-")</f>
        <v/>
      </c>
      <c r="N15" s="46" t="n"/>
    </row>
    <row r="16" ht="18" customHeight="1">
      <c r="B16" s="44" t="n">
        <v>13</v>
      </c>
      <c r="C16" s="45" t="n"/>
      <c r="D16" s="45" t="n"/>
      <c r="E16" s="45" t="n"/>
      <c r="F16" s="45" t="n"/>
      <c r="G16" s="45" t="n"/>
      <c r="H16" s="7" t="n"/>
      <c r="I16" s="7" t="n"/>
      <c r="J16" s="14">
        <f>IF(H16&gt;0,H16*12,0)</f>
        <v/>
      </c>
      <c r="K16" s="14">
        <f>IF(I16&gt;0,I16*12,0)</f>
        <v/>
      </c>
      <c r="L16" s="14">
        <f>IF(I16&gt;0,I16-H16,0)</f>
        <v/>
      </c>
      <c r="M16" s="30">
        <f>IF(H16&gt;0,(I16-H16)/H16,"-")</f>
        <v/>
      </c>
      <c r="N16" s="46" t="n"/>
    </row>
    <row r="17" ht="18" customHeight="1">
      <c r="B17" s="47" t="n">
        <v>14</v>
      </c>
      <c r="C17" s="45" t="n"/>
      <c r="D17" s="45" t="n"/>
      <c r="E17" s="45" t="n"/>
      <c r="F17" s="45" t="n"/>
      <c r="G17" s="45" t="n"/>
      <c r="H17" s="7" t="n"/>
      <c r="I17" s="7" t="n"/>
      <c r="J17" s="15">
        <f>IF(H17&gt;0,H17*12,0)</f>
        <v/>
      </c>
      <c r="K17" s="15">
        <f>IF(I17&gt;0,I17*12,0)</f>
        <v/>
      </c>
      <c r="L17" s="15">
        <f>IF(I17&gt;0,I17-H17,0)</f>
        <v/>
      </c>
      <c r="M17" s="28">
        <f>IF(H17&gt;0,(I17-H17)/H17,"-")</f>
        <v/>
      </c>
      <c r="N17" s="46" t="n"/>
    </row>
    <row r="18" ht="18" customHeight="1">
      <c r="B18" s="44" t="n">
        <v>15</v>
      </c>
      <c r="C18" s="45" t="n"/>
      <c r="D18" s="45" t="n"/>
      <c r="E18" s="45" t="n"/>
      <c r="F18" s="45" t="n"/>
      <c r="G18" s="45" t="n"/>
      <c r="H18" s="7" t="n"/>
      <c r="I18" s="7" t="n"/>
      <c r="J18" s="14">
        <f>IF(H18&gt;0,H18*12,0)</f>
        <v/>
      </c>
      <c r="K18" s="14">
        <f>IF(I18&gt;0,I18*12,0)</f>
        <v/>
      </c>
      <c r="L18" s="14">
        <f>IF(I18&gt;0,I18-H18,0)</f>
        <v/>
      </c>
      <c r="M18" s="30">
        <f>IF(H18&gt;0,(I18-H18)/H18,"-")</f>
        <v/>
      </c>
      <c r="N18" s="46" t="n"/>
    </row>
    <row r="19" ht="18" customHeight="1">
      <c r="B19" s="47" t="n">
        <v>16</v>
      </c>
      <c r="C19" s="45" t="n"/>
      <c r="D19" s="45" t="n"/>
      <c r="E19" s="45" t="n"/>
      <c r="F19" s="45" t="n"/>
      <c r="G19" s="45" t="n"/>
      <c r="H19" s="7" t="n"/>
      <c r="I19" s="7" t="n"/>
      <c r="J19" s="15">
        <f>IF(H19&gt;0,H19*12,0)</f>
        <v/>
      </c>
      <c r="K19" s="15">
        <f>IF(I19&gt;0,I19*12,0)</f>
        <v/>
      </c>
      <c r="L19" s="15">
        <f>IF(I19&gt;0,I19-H19,0)</f>
        <v/>
      </c>
      <c r="M19" s="28">
        <f>IF(H19&gt;0,(I19-H19)/H19,"-")</f>
        <v/>
      </c>
      <c r="N19" s="46" t="n"/>
    </row>
    <row r="20" ht="18" customHeight="1">
      <c r="B20" s="44" t="n">
        <v>17</v>
      </c>
      <c r="C20" s="45" t="n"/>
      <c r="D20" s="45" t="n"/>
      <c r="E20" s="45" t="n"/>
      <c r="F20" s="45" t="n"/>
      <c r="G20" s="45" t="n"/>
      <c r="H20" s="7" t="n"/>
      <c r="I20" s="7" t="n"/>
      <c r="J20" s="14">
        <f>IF(H20&gt;0,H20*12,0)</f>
        <v/>
      </c>
      <c r="K20" s="14">
        <f>IF(I20&gt;0,I20*12,0)</f>
        <v/>
      </c>
      <c r="L20" s="14">
        <f>IF(I20&gt;0,I20-H20,0)</f>
        <v/>
      </c>
      <c r="M20" s="30">
        <f>IF(H20&gt;0,(I20-H20)/H20,"-")</f>
        <v/>
      </c>
      <c r="N20" s="46" t="n"/>
    </row>
    <row r="21" ht="18" customHeight="1">
      <c r="B21" s="47" t="n">
        <v>18</v>
      </c>
      <c r="C21" s="45" t="n"/>
      <c r="D21" s="45" t="n"/>
      <c r="E21" s="45" t="n"/>
      <c r="F21" s="45" t="n"/>
      <c r="G21" s="45" t="n"/>
      <c r="H21" s="7" t="n"/>
      <c r="I21" s="7" t="n"/>
      <c r="J21" s="15">
        <f>IF(H21&gt;0,H21*12,0)</f>
        <v/>
      </c>
      <c r="K21" s="15">
        <f>IF(I21&gt;0,I21*12,0)</f>
        <v/>
      </c>
      <c r="L21" s="15">
        <f>IF(I21&gt;0,I21-H21,0)</f>
        <v/>
      </c>
      <c r="M21" s="28">
        <f>IF(H21&gt;0,(I21-H21)/H21,"-")</f>
        <v/>
      </c>
      <c r="N21" s="46" t="n"/>
    </row>
    <row r="22" ht="18" customHeight="1">
      <c r="B22" s="44" t="n">
        <v>19</v>
      </c>
      <c r="C22" s="45" t="n"/>
      <c r="D22" s="45" t="n"/>
      <c r="E22" s="45" t="n"/>
      <c r="F22" s="45" t="n"/>
      <c r="G22" s="45" t="n"/>
      <c r="H22" s="7" t="n"/>
      <c r="I22" s="7" t="n"/>
      <c r="J22" s="14">
        <f>IF(H22&gt;0,H22*12,0)</f>
        <v/>
      </c>
      <c r="K22" s="14">
        <f>IF(I22&gt;0,I22*12,0)</f>
        <v/>
      </c>
      <c r="L22" s="14">
        <f>IF(I22&gt;0,I22-H22,0)</f>
        <v/>
      </c>
      <c r="M22" s="30">
        <f>IF(H22&gt;0,(I22-H22)/H22,"-")</f>
        <v/>
      </c>
      <c r="N22" s="46" t="n"/>
    </row>
    <row r="23" ht="18" customHeight="1">
      <c r="B23" s="47" t="n">
        <v>20</v>
      </c>
      <c r="C23" s="45" t="n"/>
      <c r="D23" s="45" t="n"/>
      <c r="E23" s="45" t="n"/>
      <c r="F23" s="45" t="n"/>
      <c r="G23" s="45" t="n"/>
      <c r="H23" s="7" t="n"/>
      <c r="I23" s="7" t="n"/>
      <c r="J23" s="15">
        <f>IF(H23&gt;0,H23*12,0)</f>
        <v/>
      </c>
      <c r="K23" s="15">
        <f>IF(I23&gt;0,I23*12,0)</f>
        <v/>
      </c>
      <c r="L23" s="15">
        <f>IF(I23&gt;0,I23-H23,0)</f>
        <v/>
      </c>
      <c r="M23" s="28">
        <f>IF(H23&gt;0,(I23-H23)/H23,"-")</f>
        <v/>
      </c>
      <c r="N23" s="46" t="n"/>
    </row>
    <row r="24" ht="18" customHeight="1">
      <c r="B24" s="44" t="n">
        <v>21</v>
      </c>
      <c r="C24" s="45" t="n"/>
      <c r="D24" s="45" t="n"/>
      <c r="E24" s="45" t="n"/>
      <c r="F24" s="45" t="n"/>
      <c r="G24" s="45" t="n"/>
      <c r="H24" s="7" t="n"/>
      <c r="I24" s="7" t="n"/>
      <c r="J24" s="14">
        <f>IF(H24&gt;0,H24*12,0)</f>
        <v/>
      </c>
      <c r="K24" s="14">
        <f>IF(I24&gt;0,I24*12,0)</f>
        <v/>
      </c>
      <c r="L24" s="14">
        <f>IF(I24&gt;0,I24-H24,0)</f>
        <v/>
      </c>
      <c r="M24" s="30">
        <f>IF(H24&gt;0,(I24-H24)/H24,"-")</f>
        <v/>
      </c>
      <c r="N24" s="46" t="n"/>
    </row>
    <row r="25" ht="18" customHeight="1">
      <c r="B25" s="47" t="n">
        <v>22</v>
      </c>
      <c r="C25" s="45" t="n"/>
      <c r="D25" s="45" t="n"/>
      <c r="E25" s="45" t="n"/>
      <c r="F25" s="45" t="n"/>
      <c r="G25" s="45" t="n"/>
      <c r="H25" s="7" t="n"/>
      <c r="I25" s="7" t="n"/>
      <c r="J25" s="15">
        <f>IF(H25&gt;0,H25*12,0)</f>
        <v/>
      </c>
      <c r="K25" s="15">
        <f>IF(I25&gt;0,I25*12,0)</f>
        <v/>
      </c>
      <c r="L25" s="15">
        <f>IF(I25&gt;0,I25-H25,0)</f>
        <v/>
      </c>
      <c r="M25" s="28">
        <f>IF(H25&gt;0,(I25-H25)/H25,"-")</f>
        <v/>
      </c>
      <c r="N25" s="46" t="n"/>
    </row>
    <row r="26" ht="18" customHeight="1">
      <c r="B26" s="44" t="n">
        <v>23</v>
      </c>
      <c r="C26" s="45" t="n"/>
      <c r="D26" s="45" t="n"/>
      <c r="E26" s="45" t="n"/>
      <c r="F26" s="45" t="n"/>
      <c r="G26" s="45" t="n"/>
      <c r="H26" s="7" t="n"/>
      <c r="I26" s="7" t="n"/>
      <c r="J26" s="14">
        <f>IF(H26&gt;0,H26*12,0)</f>
        <v/>
      </c>
      <c r="K26" s="14">
        <f>IF(I26&gt;0,I26*12,0)</f>
        <v/>
      </c>
      <c r="L26" s="14">
        <f>IF(I26&gt;0,I26-H26,0)</f>
        <v/>
      </c>
      <c r="M26" s="30">
        <f>IF(H26&gt;0,(I26-H26)/H26,"-")</f>
        <v/>
      </c>
      <c r="N26" s="46" t="n"/>
    </row>
    <row r="27" ht="18" customHeight="1">
      <c r="B27" s="47" t="n">
        <v>24</v>
      </c>
      <c r="C27" s="45" t="n"/>
      <c r="D27" s="45" t="n"/>
      <c r="E27" s="45" t="n"/>
      <c r="F27" s="45" t="n"/>
      <c r="G27" s="45" t="n"/>
      <c r="H27" s="7" t="n"/>
      <c r="I27" s="7" t="n"/>
      <c r="J27" s="15">
        <f>IF(H27&gt;0,H27*12,0)</f>
        <v/>
      </c>
      <c r="K27" s="15">
        <f>IF(I27&gt;0,I27*12,0)</f>
        <v/>
      </c>
      <c r="L27" s="15">
        <f>IF(I27&gt;0,I27-H27,0)</f>
        <v/>
      </c>
      <c r="M27" s="28">
        <f>IF(H27&gt;0,(I27-H27)/H27,"-")</f>
        <v/>
      </c>
      <c r="N27" s="46" t="n"/>
    </row>
    <row r="28" ht="18" customHeight="1">
      <c r="B28" s="44" t="n">
        <v>25</v>
      </c>
      <c r="C28" s="45" t="n"/>
      <c r="D28" s="45" t="n"/>
      <c r="E28" s="45" t="n"/>
      <c r="F28" s="45" t="n"/>
      <c r="G28" s="45" t="n"/>
      <c r="H28" s="7" t="n"/>
      <c r="I28" s="7" t="n"/>
      <c r="J28" s="14">
        <f>IF(H28&gt;0,H28*12,0)</f>
        <v/>
      </c>
      <c r="K28" s="14">
        <f>IF(I28&gt;0,I28*12,0)</f>
        <v/>
      </c>
      <c r="L28" s="14">
        <f>IF(I28&gt;0,I28-H28,0)</f>
        <v/>
      </c>
      <c r="M28" s="30">
        <f>IF(H28&gt;0,(I28-H28)/H28,"-")</f>
        <v/>
      </c>
      <c r="N28" s="46" t="n"/>
    </row>
    <row r="29" ht="18" customHeight="1">
      <c r="B29" s="47" t="n">
        <v>26</v>
      </c>
      <c r="C29" s="45" t="n"/>
      <c r="D29" s="45" t="n"/>
      <c r="E29" s="45" t="n"/>
      <c r="F29" s="45" t="n"/>
      <c r="G29" s="45" t="n"/>
      <c r="H29" s="7" t="n"/>
      <c r="I29" s="7" t="n"/>
      <c r="J29" s="15">
        <f>IF(H29&gt;0,H29*12,0)</f>
        <v/>
      </c>
      <c r="K29" s="15">
        <f>IF(I29&gt;0,I29*12,0)</f>
        <v/>
      </c>
      <c r="L29" s="15">
        <f>IF(I29&gt;0,I29-H29,0)</f>
        <v/>
      </c>
      <c r="M29" s="28">
        <f>IF(H29&gt;0,(I29-H29)/H29,"-")</f>
        <v/>
      </c>
      <c r="N29" s="46" t="n"/>
    </row>
    <row r="30" ht="18" customHeight="1">
      <c r="B30" s="44" t="n">
        <v>27</v>
      </c>
      <c r="C30" s="45" t="n"/>
      <c r="D30" s="45" t="n"/>
      <c r="E30" s="45" t="n"/>
      <c r="F30" s="45" t="n"/>
      <c r="G30" s="45" t="n"/>
      <c r="H30" s="7" t="n"/>
      <c r="I30" s="7" t="n"/>
      <c r="J30" s="14">
        <f>IF(H30&gt;0,H30*12,0)</f>
        <v/>
      </c>
      <c r="K30" s="14">
        <f>IF(I30&gt;0,I30*12,0)</f>
        <v/>
      </c>
      <c r="L30" s="14">
        <f>IF(I30&gt;0,I30-H30,0)</f>
        <v/>
      </c>
      <c r="M30" s="30">
        <f>IF(H30&gt;0,(I30-H30)/H30,"-")</f>
        <v/>
      </c>
      <c r="N30" s="46" t="n"/>
    </row>
    <row r="31" ht="18" customHeight="1">
      <c r="B31" s="47" t="n">
        <v>28</v>
      </c>
      <c r="C31" s="45" t="n"/>
      <c r="D31" s="45" t="n"/>
      <c r="E31" s="45" t="n"/>
      <c r="F31" s="45" t="n"/>
      <c r="G31" s="45" t="n"/>
      <c r="H31" s="7" t="n"/>
      <c r="I31" s="7" t="n"/>
      <c r="J31" s="15">
        <f>IF(H31&gt;0,H31*12,0)</f>
        <v/>
      </c>
      <c r="K31" s="15">
        <f>IF(I31&gt;0,I31*12,0)</f>
        <v/>
      </c>
      <c r="L31" s="15">
        <f>IF(I31&gt;0,I31-H31,0)</f>
        <v/>
      </c>
      <c r="M31" s="28">
        <f>IF(H31&gt;0,(I31-H31)/H31,"-")</f>
        <v/>
      </c>
      <c r="N31" s="46" t="n"/>
    </row>
    <row r="32" ht="18" customHeight="1">
      <c r="B32" s="44" t="n">
        <v>29</v>
      </c>
      <c r="C32" s="45" t="n"/>
      <c r="D32" s="45" t="n"/>
      <c r="E32" s="45" t="n"/>
      <c r="F32" s="45" t="n"/>
      <c r="G32" s="45" t="n"/>
      <c r="H32" s="7" t="n"/>
      <c r="I32" s="7" t="n"/>
      <c r="J32" s="14">
        <f>IF(H32&gt;0,H32*12,0)</f>
        <v/>
      </c>
      <c r="K32" s="14">
        <f>IF(I32&gt;0,I32*12,0)</f>
        <v/>
      </c>
      <c r="L32" s="14">
        <f>IF(I32&gt;0,I32-H32,0)</f>
        <v/>
      </c>
      <c r="M32" s="30">
        <f>IF(H32&gt;0,(I32-H32)/H32,"-")</f>
        <v/>
      </c>
      <c r="N32" s="46" t="n"/>
    </row>
    <row r="33" ht="18" customHeight="1">
      <c r="B33" s="47" t="n">
        <v>30</v>
      </c>
      <c r="C33" s="45" t="n"/>
      <c r="D33" s="45" t="n"/>
      <c r="E33" s="45" t="n"/>
      <c r="F33" s="45" t="n"/>
      <c r="G33" s="45" t="n"/>
      <c r="H33" s="7" t="n"/>
      <c r="I33" s="7" t="n"/>
      <c r="J33" s="15">
        <f>IF(H33&gt;0,H33*12,0)</f>
        <v/>
      </c>
      <c r="K33" s="15">
        <f>IF(I33&gt;0,I33*12,0)</f>
        <v/>
      </c>
      <c r="L33" s="15">
        <f>IF(I33&gt;0,I33-H33,0)</f>
        <v/>
      </c>
      <c r="M33" s="28">
        <f>IF(H33&gt;0,(I33-H33)/H33,"-")</f>
        <v/>
      </c>
      <c r="N33" s="46" t="n"/>
    </row>
    <row r="34" ht="18" customHeight="1">
      <c r="B34" s="44" t="n">
        <v>31</v>
      </c>
      <c r="C34" s="45" t="n"/>
      <c r="D34" s="45" t="n"/>
      <c r="E34" s="45" t="n"/>
      <c r="F34" s="45" t="n"/>
      <c r="G34" s="45" t="n"/>
      <c r="H34" s="7" t="n"/>
      <c r="I34" s="7" t="n"/>
      <c r="J34" s="14">
        <f>IF(H34&gt;0,H34*12,0)</f>
        <v/>
      </c>
      <c r="K34" s="14">
        <f>IF(I34&gt;0,I34*12,0)</f>
        <v/>
      </c>
      <c r="L34" s="14">
        <f>IF(I34&gt;0,I34-H34,0)</f>
        <v/>
      </c>
      <c r="M34" s="30">
        <f>IF(H34&gt;0,(I34-H34)/H34,"-")</f>
        <v/>
      </c>
      <c r="N34" s="46" t="n"/>
    </row>
    <row r="35" ht="18" customHeight="1">
      <c r="B35" s="47" t="n">
        <v>32</v>
      </c>
      <c r="C35" s="45" t="n"/>
      <c r="D35" s="45" t="n"/>
      <c r="E35" s="45" t="n"/>
      <c r="F35" s="45" t="n"/>
      <c r="G35" s="45" t="n"/>
      <c r="H35" s="7" t="n"/>
      <c r="I35" s="7" t="n"/>
      <c r="J35" s="15">
        <f>IF(H35&gt;0,H35*12,0)</f>
        <v/>
      </c>
      <c r="K35" s="15">
        <f>IF(I35&gt;0,I35*12,0)</f>
        <v/>
      </c>
      <c r="L35" s="15">
        <f>IF(I35&gt;0,I35-H35,0)</f>
        <v/>
      </c>
      <c r="M35" s="28">
        <f>IF(H35&gt;0,(I35-H35)/H35,"-")</f>
        <v/>
      </c>
      <c r="N35" s="46" t="n"/>
    </row>
    <row r="36" ht="18" customHeight="1">
      <c r="B36" s="44" t="n">
        <v>33</v>
      </c>
      <c r="C36" s="45" t="n"/>
      <c r="D36" s="45" t="n"/>
      <c r="E36" s="45" t="n"/>
      <c r="F36" s="45" t="n"/>
      <c r="G36" s="45" t="n"/>
      <c r="H36" s="7" t="n"/>
      <c r="I36" s="7" t="n"/>
      <c r="J36" s="14">
        <f>IF(H36&gt;0,H36*12,0)</f>
        <v/>
      </c>
      <c r="K36" s="14">
        <f>IF(I36&gt;0,I36*12,0)</f>
        <v/>
      </c>
      <c r="L36" s="14">
        <f>IF(I36&gt;0,I36-H36,0)</f>
        <v/>
      </c>
      <c r="M36" s="30">
        <f>IF(H36&gt;0,(I36-H36)/H36,"-")</f>
        <v/>
      </c>
      <c r="N36" s="46" t="n"/>
    </row>
    <row r="37" ht="18" customHeight="1">
      <c r="B37" s="47" t="n">
        <v>34</v>
      </c>
      <c r="C37" s="45" t="n"/>
      <c r="D37" s="45" t="n"/>
      <c r="E37" s="45" t="n"/>
      <c r="F37" s="45" t="n"/>
      <c r="G37" s="45" t="n"/>
      <c r="H37" s="7" t="n"/>
      <c r="I37" s="7" t="n"/>
      <c r="J37" s="15">
        <f>IF(H37&gt;0,H37*12,0)</f>
        <v/>
      </c>
      <c r="K37" s="15">
        <f>IF(I37&gt;0,I37*12,0)</f>
        <v/>
      </c>
      <c r="L37" s="15">
        <f>IF(I37&gt;0,I37-H37,0)</f>
        <v/>
      </c>
      <c r="M37" s="28">
        <f>IF(H37&gt;0,(I37-H37)/H37,"-")</f>
        <v/>
      </c>
      <c r="N37" s="46" t="n"/>
    </row>
    <row r="38" ht="18" customHeight="1">
      <c r="B38" s="44" t="n">
        <v>35</v>
      </c>
      <c r="C38" s="45" t="n"/>
      <c r="D38" s="45" t="n"/>
      <c r="E38" s="45" t="n"/>
      <c r="F38" s="45" t="n"/>
      <c r="G38" s="45" t="n"/>
      <c r="H38" s="7" t="n"/>
      <c r="I38" s="7" t="n"/>
      <c r="J38" s="14">
        <f>IF(H38&gt;0,H38*12,0)</f>
        <v/>
      </c>
      <c r="K38" s="14">
        <f>IF(I38&gt;0,I38*12,0)</f>
        <v/>
      </c>
      <c r="L38" s="14">
        <f>IF(I38&gt;0,I38-H38,0)</f>
        <v/>
      </c>
      <c r="M38" s="30">
        <f>IF(H38&gt;0,(I38-H38)/H38,"-")</f>
        <v/>
      </c>
      <c r="N38" s="46" t="n"/>
    </row>
    <row r="39" ht="18" customHeight="1">
      <c r="B39" s="47" t="n">
        <v>36</v>
      </c>
      <c r="C39" s="45" t="n"/>
      <c r="D39" s="45" t="n"/>
      <c r="E39" s="45" t="n"/>
      <c r="F39" s="45" t="n"/>
      <c r="G39" s="45" t="n"/>
      <c r="H39" s="7" t="n"/>
      <c r="I39" s="7" t="n"/>
      <c r="J39" s="15">
        <f>IF(H39&gt;0,H39*12,0)</f>
        <v/>
      </c>
      <c r="K39" s="15">
        <f>IF(I39&gt;0,I39*12,0)</f>
        <v/>
      </c>
      <c r="L39" s="15">
        <f>IF(I39&gt;0,I39-H39,0)</f>
        <v/>
      </c>
      <c r="M39" s="28">
        <f>IF(H39&gt;0,(I39-H39)/H39,"-")</f>
        <v/>
      </c>
      <c r="N39" s="46" t="n"/>
    </row>
    <row r="40" ht="18" customHeight="1">
      <c r="B40" s="44" t="n">
        <v>37</v>
      </c>
      <c r="C40" s="45" t="n"/>
      <c r="D40" s="45" t="n"/>
      <c r="E40" s="45" t="n"/>
      <c r="F40" s="45" t="n"/>
      <c r="G40" s="45" t="n"/>
      <c r="H40" s="7" t="n"/>
      <c r="I40" s="7" t="n"/>
      <c r="J40" s="14">
        <f>IF(H40&gt;0,H40*12,0)</f>
        <v/>
      </c>
      <c r="K40" s="14">
        <f>IF(I40&gt;0,I40*12,0)</f>
        <v/>
      </c>
      <c r="L40" s="14">
        <f>IF(I40&gt;0,I40-H40,0)</f>
        <v/>
      </c>
      <c r="M40" s="30">
        <f>IF(H40&gt;0,(I40-H40)/H40,"-")</f>
        <v/>
      </c>
      <c r="N40" s="46" t="n"/>
    </row>
    <row r="41" ht="18" customHeight="1">
      <c r="B41" s="47" t="n">
        <v>38</v>
      </c>
      <c r="C41" s="45" t="n"/>
      <c r="D41" s="45" t="n"/>
      <c r="E41" s="45" t="n"/>
      <c r="F41" s="45" t="n"/>
      <c r="G41" s="45" t="n"/>
      <c r="H41" s="7" t="n"/>
      <c r="I41" s="7" t="n"/>
      <c r="J41" s="15">
        <f>IF(H41&gt;0,H41*12,0)</f>
        <v/>
      </c>
      <c r="K41" s="15">
        <f>IF(I41&gt;0,I41*12,0)</f>
        <v/>
      </c>
      <c r="L41" s="15">
        <f>IF(I41&gt;0,I41-H41,0)</f>
        <v/>
      </c>
      <c r="M41" s="28">
        <f>IF(H41&gt;0,(I41-H41)/H41,"-")</f>
        <v/>
      </c>
      <c r="N41" s="46" t="n"/>
    </row>
    <row r="42" ht="18" customHeight="1">
      <c r="B42" s="44" t="n">
        <v>39</v>
      </c>
      <c r="C42" s="45" t="n"/>
      <c r="D42" s="45" t="n"/>
      <c r="E42" s="45" t="n"/>
      <c r="F42" s="45" t="n"/>
      <c r="G42" s="45" t="n"/>
      <c r="H42" s="7" t="n"/>
      <c r="I42" s="7" t="n"/>
      <c r="J42" s="14">
        <f>IF(H42&gt;0,H42*12,0)</f>
        <v/>
      </c>
      <c r="K42" s="14">
        <f>IF(I42&gt;0,I42*12,0)</f>
        <v/>
      </c>
      <c r="L42" s="14">
        <f>IF(I42&gt;0,I42-H42,0)</f>
        <v/>
      </c>
      <c r="M42" s="30">
        <f>IF(H42&gt;0,(I42-H42)/H42,"-")</f>
        <v/>
      </c>
      <c r="N42" s="46" t="n"/>
    </row>
    <row r="43" ht="18" customHeight="1">
      <c r="B43" s="47" t="n">
        <v>40</v>
      </c>
      <c r="C43" s="45" t="n"/>
      <c r="D43" s="45" t="n"/>
      <c r="E43" s="45" t="n"/>
      <c r="F43" s="45" t="n"/>
      <c r="G43" s="45" t="n"/>
      <c r="H43" s="7" t="n"/>
      <c r="I43" s="7" t="n"/>
      <c r="J43" s="15">
        <f>IF(H43&gt;0,H43*12,0)</f>
        <v/>
      </c>
      <c r="K43" s="15">
        <f>IF(I43&gt;0,I43*12,0)</f>
        <v/>
      </c>
      <c r="L43" s="15">
        <f>IF(I43&gt;0,I43-H43,0)</f>
        <v/>
      </c>
      <c r="M43" s="28">
        <f>IF(H43&gt;0,(I43-H43)/H43,"-")</f>
        <v/>
      </c>
      <c r="N43" s="46" t="n"/>
    </row>
    <row r="44" ht="18" customHeight="1">
      <c r="B44" s="44" t="n">
        <v>41</v>
      </c>
      <c r="C44" s="45" t="n"/>
      <c r="D44" s="45" t="n"/>
      <c r="E44" s="45" t="n"/>
      <c r="F44" s="45" t="n"/>
      <c r="G44" s="45" t="n"/>
      <c r="H44" s="7" t="n"/>
      <c r="I44" s="7" t="n"/>
      <c r="J44" s="14">
        <f>IF(H44&gt;0,H44*12,0)</f>
        <v/>
      </c>
      <c r="K44" s="14">
        <f>IF(I44&gt;0,I44*12,0)</f>
        <v/>
      </c>
      <c r="L44" s="14">
        <f>IF(I44&gt;0,I44-H44,0)</f>
        <v/>
      </c>
      <c r="M44" s="30">
        <f>IF(H44&gt;0,(I44-H44)/H44,"-")</f>
        <v/>
      </c>
      <c r="N44" s="46" t="n"/>
    </row>
    <row r="45" ht="18" customHeight="1">
      <c r="B45" s="47" t="n">
        <v>42</v>
      </c>
      <c r="C45" s="45" t="n"/>
      <c r="D45" s="45" t="n"/>
      <c r="E45" s="45" t="n"/>
      <c r="F45" s="45" t="n"/>
      <c r="G45" s="45" t="n"/>
      <c r="H45" s="7" t="n"/>
      <c r="I45" s="7" t="n"/>
      <c r="J45" s="15">
        <f>IF(H45&gt;0,H45*12,0)</f>
        <v/>
      </c>
      <c r="K45" s="15">
        <f>IF(I45&gt;0,I45*12,0)</f>
        <v/>
      </c>
      <c r="L45" s="15">
        <f>IF(I45&gt;0,I45-H45,0)</f>
        <v/>
      </c>
      <c r="M45" s="28">
        <f>IF(H45&gt;0,(I45-H45)/H45,"-")</f>
        <v/>
      </c>
      <c r="N45" s="46" t="n"/>
    </row>
    <row r="46" ht="18" customHeight="1">
      <c r="B46" s="44" t="n">
        <v>43</v>
      </c>
      <c r="C46" s="45" t="n"/>
      <c r="D46" s="45" t="n"/>
      <c r="E46" s="45" t="n"/>
      <c r="F46" s="45" t="n"/>
      <c r="G46" s="45" t="n"/>
      <c r="H46" s="7" t="n"/>
      <c r="I46" s="7" t="n"/>
      <c r="J46" s="14">
        <f>IF(H46&gt;0,H46*12,0)</f>
        <v/>
      </c>
      <c r="K46" s="14">
        <f>IF(I46&gt;0,I46*12,0)</f>
        <v/>
      </c>
      <c r="L46" s="14">
        <f>IF(I46&gt;0,I46-H46,0)</f>
        <v/>
      </c>
      <c r="M46" s="30">
        <f>IF(H46&gt;0,(I46-H46)/H46,"-")</f>
        <v/>
      </c>
      <c r="N46" s="46" t="n"/>
    </row>
    <row r="47" ht="18" customHeight="1">
      <c r="B47" s="47" t="n">
        <v>44</v>
      </c>
      <c r="C47" s="45" t="n"/>
      <c r="D47" s="45" t="n"/>
      <c r="E47" s="45" t="n"/>
      <c r="F47" s="45" t="n"/>
      <c r="G47" s="45" t="n"/>
      <c r="H47" s="7" t="n"/>
      <c r="I47" s="7" t="n"/>
      <c r="J47" s="15">
        <f>IF(H47&gt;0,H47*12,0)</f>
        <v/>
      </c>
      <c r="K47" s="15">
        <f>IF(I47&gt;0,I47*12,0)</f>
        <v/>
      </c>
      <c r="L47" s="15">
        <f>IF(I47&gt;0,I47-H47,0)</f>
        <v/>
      </c>
      <c r="M47" s="28">
        <f>IF(H47&gt;0,(I47-H47)/H47,"-")</f>
        <v/>
      </c>
      <c r="N47" s="46" t="n"/>
    </row>
    <row r="48" ht="18" customHeight="1">
      <c r="B48" s="44" t="n">
        <v>45</v>
      </c>
      <c r="C48" s="45" t="n"/>
      <c r="D48" s="45" t="n"/>
      <c r="E48" s="45" t="n"/>
      <c r="F48" s="45" t="n"/>
      <c r="G48" s="45" t="n"/>
      <c r="H48" s="7" t="n"/>
      <c r="I48" s="7" t="n"/>
      <c r="J48" s="14">
        <f>IF(H48&gt;0,H48*12,0)</f>
        <v/>
      </c>
      <c r="K48" s="14">
        <f>IF(I48&gt;0,I48*12,0)</f>
        <v/>
      </c>
      <c r="L48" s="14">
        <f>IF(I48&gt;0,I48-H48,0)</f>
        <v/>
      </c>
      <c r="M48" s="30">
        <f>IF(H48&gt;0,(I48-H48)/H48,"-")</f>
        <v/>
      </c>
      <c r="N48" s="46" t="n"/>
    </row>
    <row r="49" ht="18" customHeight="1">
      <c r="B49" s="47" t="n">
        <v>46</v>
      </c>
      <c r="C49" s="45" t="n"/>
      <c r="D49" s="45" t="n"/>
      <c r="E49" s="45" t="n"/>
      <c r="F49" s="45" t="n"/>
      <c r="G49" s="45" t="n"/>
      <c r="H49" s="7" t="n"/>
      <c r="I49" s="7" t="n"/>
      <c r="J49" s="15">
        <f>IF(H49&gt;0,H49*12,0)</f>
        <v/>
      </c>
      <c r="K49" s="15">
        <f>IF(I49&gt;0,I49*12,0)</f>
        <v/>
      </c>
      <c r="L49" s="15">
        <f>IF(I49&gt;0,I49-H49,0)</f>
        <v/>
      </c>
      <c r="M49" s="28">
        <f>IF(H49&gt;0,(I49-H49)/H49,"-")</f>
        <v/>
      </c>
      <c r="N49" s="46" t="n"/>
    </row>
    <row r="50" ht="18" customHeight="1">
      <c r="B50" s="44" t="n">
        <v>47</v>
      </c>
      <c r="C50" s="45" t="n"/>
      <c r="D50" s="45" t="n"/>
      <c r="E50" s="45" t="n"/>
      <c r="F50" s="45" t="n"/>
      <c r="G50" s="45" t="n"/>
      <c r="H50" s="7" t="n"/>
      <c r="I50" s="7" t="n"/>
      <c r="J50" s="14">
        <f>IF(H50&gt;0,H50*12,0)</f>
        <v/>
      </c>
      <c r="K50" s="14">
        <f>IF(I50&gt;0,I50*12,0)</f>
        <v/>
      </c>
      <c r="L50" s="14">
        <f>IF(I50&gt;0,I50-H50,0)</f>
        <v/>
      </c>
      <c r="M50" s="30">
        <f>IF(H50&gt;0,(I50-H50)/H50,"-")</f>
        <v/>
      </c>
      <c r="N50" s="46" t="n"/>
    </row>
    <row r="51" ht="18" customHeight="1">
      <c r="B51" s="47" t="n">
        <v>48</v>
      </c>
      <c r="C51" s="45" t="n"/>
      <c r="D51" s="45" t="n"/>
      <c r="E51" s="45" t="n"/>
      <c r="F51" s="45" t="n"/>
      <c r="G51" s="45" t="n"/>
      <c r="H51" s="7" t="n"/>
      <c r="I51" s="7" t="n"/>
      <c r="J51" s="15">
        <f>IF(H51&gt;0,H51*12,0)</f>
        <v/>
      </c>
      <c r="K51" s="15">
        <f>IF(I51&gt;0,I51*12,0)</f>
        <v/>
      </c>
      <c r="L51" s="15">
        <f>IF(I51&gt;0,I51-H51,0)</f>
        <v/>
      </c>
      <c r="M51" s="28">
        <f>IF(H51&gt;0,(I51-H51)/H51,"-")</f>
        <v/>
      </c>
      <c r="N51" s="46" t="n"/>
    </row>
    <row r="52" ht="18" customHeight="1">
      <c r="B52" s="44" t="n">
        <v>49</v>
      </c>
      <c r="C52" s="45" t="n"/>
      <c r="D52" s="45" t="n"/>
      <c r="E52" s="45" t="n"/>
      <c r="F52" s="45" t="n"/>
      <c r="G52" s="45" t="n"/>
      <c r="H52" s="7" t="n"/>
      <c r="I52" s="7" t="n"/>
      <c r="J52" s="14">
        <f>IF(H52&gt;0,H52*12,0)</f>
        <v/>
      </c>
      <c r="K52" s="14">
        <f>IF(I52&gt;0,I52*12,0)</f>
        <v/>
      </c>
      <c r="L52" s="14">
        <f>IF(I52&gt;0,I52-H52,0)</f>
        <v/>
      </c>
      <c r="M52" s="30">
        <f>IF(H52&gt;0,(I52-H52)/H52,"-")</f>
        <v/>
      </c>
      <c r="N52" s="46" t="n"/>
    </row>
    <row r="53" ht="18" customHeight="1">
      <c r="B53" s="47" t="n">
        <v>50</v>
      </c>
      <c r="C53" s="45" t="n"/>
      <c r="D53" s="45" t="n"/>
      <c r="E53" s="45" t="n"/>
      <c r="F53" s="45" t="n"/>
      <c r="G53" s="45" t="n"/>
      <c r="H53" s="7" t="n"/>
      <c r="I53" s="7" t="n"/>
      <c r="J53" s="15">
        <f>IF(H53&gt;0,H53*12,0)</f>
        <v/>
      </c>
      <c r="K53" s="15">
        <f>IF(I53&gt;0,I53*12,0)</f>
        <v/>
      </c>
      <c r="L53" s="15">
        <f>IF(I53&gt;0,I53-H53,0)</f>
        <v/>
      </c>
      <c r="M53" s="28">
        <f>IF(H53&gt;0,(I53-H53)/H53,"-")</f>
        <v/>
      </c>
      <c r="N53" s="46" t="n"/>
    </row>
    <row r="54" ht="18" customHeight="1">
      <c r="B54" s="44" t="n">
        <v>51</v>
      </c>
      <c r="C54" s="45" t="n"/>
      <c r="D54" s="45" t="n"/>
      <c r="E54" s="45" t="n"/>
      <c r="F54" s="45" t="n"/>
      <c r="G54" s="45" t="n"/>
      <c r="H54" s="7" t="n"/>
      <c r="I54" s="7" t="n"/>
      <c r="J54" s="14">
        <f>IF(H54&gt;0,H54*12,0)</f>
        <v/>
      </c>
      <c r="K54" s="14">
        <f>IF(I54&gt;0,I54*12,0)</f>
        <v/>
      </c>
      <c r="L54" s="14">
        <f>IF(I54&gt;0,I54-H54,0)</f>
        <v/>
      </c>
      <c r="M54" s="30">
        <f>IF(H54&gt;0,(I54-H54)/H54,"-")</f>
        <v/>
      </c>
      <c r="N54" s="46" t="n"/>
    </row>
    <row r="55" ht="18" customHeight="1">
      <c r="B55" s="47" t="n">
        <v>52</v>
      </c>
      <c r="C55" s="45" t="n"/>
      <c r="D55" s="45" t="n"/>
      <c r="E55" s="45" t="n"/>
      <c r="F55" s="45" t="n"/>
      <c r="G55" s="45" t="n"/>
      <c r="H55" s="7" t="n"/>
      <c r="I55" s="7" t="n"/>
      <c r="J55" s="15">
        <f>IF(H55&gt;0,H55*12,0)</f>
        <v/>
      </c>
      <c r="K55" s="15">
        <f>IF(I55&gt;0,I55*12,0)</f>
        <v/>
      </c>
      <c r="L55" s="15">
        <f>IF(I55&gt;0,I55-H55,0)</f>
        <v/>
      </c>
      <c r="M55" s="28">
        <f>IF(H55&gt;0,(I55-H55)/H55,"-")</f>
        <v/>
      </c>
      <c r="N55" s="46" t="n"/>
    </row>
    <row r="56" ht="18" customHeight="1">
      <c r="B56" s="44" t="n">
        <v>53</v>
      </c>
      <c r="C56" s="45" t="n"/>
      <c r="D56" s="45" t="n"/>
      <c r="E56" s="45" t="n"/>
      <c r="F56" s="45" t="n"/>
      <c r="G56" s="45" t="n"/>
      <c r="H56" s="7" t="n"/>
      <c r="I56" s="7" t="n"/>
      <c r="J56" s="14">
        <f>IF(H56&gt;0,H56*12,0)</f>
        <v/>
      </c>
      <c r="K56" s="14">
        <f>IF(I56&gt;0,I56*12,0)</f>
        <v/>
      </c>
      <c r="L56" s="14">
        <f>IF(I56&gt;0,I56-H56,0)</f>
        <v/>
      </c>
      <c r="M56" s="30">
        <f>IF(H56&gt;0,(I56-H56)/H56,"-")</f>
        <v/>
      </c>
      <c r="N56" s="46" t="n"/>
    </row>
    <row r="57" ht="18" customHeight="1">
      <c r="B57" s="47" t="n">
        <v>54</v>
      </c>
      <c r="C57" s="45" t="n"/>
      <c r="D57" s="45" t="n"/>
      <c r="E57" s="45" t="n"/>
      <c r="F57" s="45" t="n"/>
      <c r="G57" s="45" t="n"/>
      <c r="H57" s="7" t="n"/>
      <c r="I57" s="7" t="n"/>
      <c r="J57" s="15">
        <f>IF(H57&gt;0,H57*12,0)</f>
        <v/>
      </c>
      <c r="K57" s="15">
        <f>IF(I57&gt;0,I57*12,0)</f>
        <v/>
      </c>
      <c r="L57" s="15">
        <f>IF(I57&gt;0,I57-H57,0)</f>
        <v/>
      </c>
      <c r="M57" s="28">
        <f>IF(H57&gt;0,(I57-H57)/H57,"-")</f>
        <v/>
      </c>
      <c r="N57" s="46" t="n"/>
    </row>
    <row r="58" ht="18" customHeight="1">
      <c r="B58" s="44" t="n">
        <v>55</v>
      </c>
      <c r="C58" s="45" t="n"/>
      <c r="D58" s="45" t="n"/>
      <c r="E58" s="45" t="n"/>
      <c r="F58" s="45" t="n"/>
      <c r="G58" s="45" t="n"/>
      <c r="H58" s="7" t="n"/>
      <c r="I58" s="7" t="n"/>
      <c r="J58" s="14">
        <f>IF(H58&gt;0,H58*12,0)</f>
        <v/>
      </c>
      <c r="K58" s="14">
        <f>IF(I58&gt;0,I58*12,0)</f>
        <v/>
      </c>
      <c r="L58" s="14">
        <f>IF(I58&gt;0,I58-H58,0)</f>
        <v/>
      </c>
      <c r="M58" s="30">
        <f>IF(H58&gt;0,(I58-H58)/H58,"-")</f>
        <v/>
      </c>
      <c r="N58" s="46" t="n"/>
    </row>
    <row r="59" ht="18" customHeight="1">
      <c r="B59" s="47" t="n">
        <v>56</v>
      </c>
      <c r="C59" s="45" t="n"/>
      <c r="D59" s="45" t="n"/>
      <c r="E59" s="45" t="n"/>
      <c r="F59" s="45" t="n"/>
      <c r="G59" s="45" t="n"/>
      <c r="H59" s="7" t="n"/>
      <c r="I59" s="7" t="n"/>
      <c r="J59" s="15">
        <f>IF(H59&gt;0,H59*12,0)</f>
        <v/>
      </c>
      <c r="K59" s="15">
        <f>IF(I59&gt;0,I59*12,0)</f>
        <v/>
      </c>
      <c r="L59" s="15">
        <f>IF(I59&gt;0,I59-H59,0)</f>
        <v/>
      </c>
      <c r="M59" s="28">
        <f>IF(H59&gt;0,(I59-H59)/H59,"-")</f>
        <v/>
      </c>
      <c r="N59" s="46" t="n"/>
    </row>
    <row r="60" ht="18" customHeight="1">
      <c r="B60" s="44" t="n">
        <v>57</v>
      </c>
      <c r="C60" s="45" t="n"/>
      <c r="D60" s="45" t="n"/>
      <c r="E60" s="45" t="n"/>
      <c r="F60" s="45" t="n"/>
      <c r="G60" s="45" t="n"/>
      <c r="H60" s="7" t="n"/>
      <c r="I60" s="7" t="n"/>
      <c r="J60" s="14">
        <f>IF(H60&gt;0,H60*12,0)</f>
        <v/>
      </c>
      <c r="K60" s="14">
        <f>IF(I60&gt;0,I60*12,0)</f>
        <v/>
      </c>
      <c r="L60" s="14">
        <f>IF(I60&gt;0,I60-H60,0)</f>
        <v/>
      </c>
      <c r="M60" s="30">
        <f>IF(H60&gt;0,(I60-H60)/H60,"-")</f>
        <v/>
      </c>
      <c r="N60" s="46" t="n"/>
    </row>
    <row r="61" ht="18" customHeight="1">
      <c r="B61" s="47" t="n">
        <v>58</v>
      </c>
      <c r="C61" s="45" t="n"/>
      <c r="D61" s="45" t="n"/>
      <c r="E61" s="45" t="n"/>
      <c r="F61" s="45" t="n"/>
      <c r="G61" s="45" t="n"/>
      <c r="H61" s="7" t="n"/>
      <c r="I61" s="7" t="n"/>
      <c r="J61" s="15">
        <f>IF(H61&gt;0,H61*12,0)</f>
        <v/>
      </c>
      <c r="K61" s="15">
        <f>IF(I61&gt;0,I61*12,0)</f>
        <v/>
      </c>
      <c r="L61" s="15">
        <f>IF(I61&gt;0,I61-H61,0)</f>
        <v/>
      </c>
      <c r="M61" s="28">
        <f>IF(H61&gt;0,(I61-H61)/H61,"-")</f>
        <v/>
      </c>
      <c r="N61" s="46" t="n"/>
    </row>
    <row r="62" ht="18" customHeight="1">
      <c r="B62" s="44" t="n">
        <v>59</v>
      </c>
      <c r="C62" s="45" t="n"/>
      <c r="D62" s="45" t="n"/>
      <c r="E62" s="45" t="n"/>
      <c r="F62" s="45" t="n"/>
      <c r="G62" s="45" t="n"/>
      <c r="H62" s="7" t="n"/>
      <c r="I62" s="7" t="n"/>
      <c r="J62" s="14">
        <f>IF(H62&gt;0,H62*12,0)</f>
        <v/>
      </c>
      <c r="K62" s="14">
        <f>IF(I62&gt;0,I62*12,0)</f>
        <v/>
      </c>
      <c r="L62" s="14">
        <f>IF(I62&gt;0,I62-H62,0)</f>
        <v/>
      </c>
      <c r="M62" s="30">
        <f>IF(H62&gt;0,(I62-H62)/H62,"-")</f>
        <v/>
      </c>
      <c r="N62" s="46" t="n"/>
    </row>
    <row r="63" ht="18" customHeight="1">
      <c r="B63" s="47" t="n">
        <v>60</v>
      </c>
      <c r="C63" s="45" t="n"/>
      <c r="D63" s="45" t="n"/>
      <c r="E63" s="45" t="n"/>
      <c r="F63" s="45" t="n"/>
      <c r="G63" s="45" t="n"/>
      <c r="H63" s="7" t="n"/>
      <c r="I63" s="7" t="n"/>
      <c r="J63" s="15">
        <f>IF(H63&gt;0,H63*12,0)</f>
        <v/>
      </c>
      <c r="K63" s="15">
        <f>IF(I63&gt;0,I63*12,0)</f>
        <v/>
      </c>
      <c r="L63" s="15">
        <f>IF(I63&gt;0,I63-H63,0)</f>
        <v/>
      </c>
      <c r="M63" s="28">
        <f>IF(H63&gt;0,(I63-H63)/H63,"-")</f>
        <v/>
      </c>
      <c r="N63" s="46" t="n"/>
    </row>
    <row r="64" ht="18" customHeight="1">
      <c r="B64" s="44" t="n">
        <v>61</v>
      </c>
      <c r="C64" s="45" t="n"/>
      <c r="D64" s="45" t="n"/>
      <c r="E64" s="45" t="n"/>
      <c r="F64" s="45" t="n"/>
      <c r="G64" s="45" t="n"/>
      <c r="H64" s="7" t="n"/>
      <c r="I64" s="7" t="n"/>
      <c r="J64" s="14">
        <f>IF(H64&gt;0,H64*12,0)</f>
        <v/>
      </c>
      <c r="K64" s="14">
        <f>IF(I64&gt;0,I64*12,0)</f>
        <v/>
      </c>
      <c r="L64" s="14">
        <f>IF(I64&gt;0,I64-H64,0)</f>
        <v/>
      </c>
      <c r="M64" s="30">
        <f>IF(H64&gt;0,(I64-H64)/H64,"-")</f>
        <v/>
      </c>
      <c r="N64" s="46" t="n"/>
    </row>
    <row r="65" ht="18" customHeight="1">
      <c r="B65" s="47" t="n">
        <v>62</v>
      </c>
      <c r="C65" s="45" t="n"/>
      <c r="D65" s="45" t="n"/>
      <c r="E65" s="45" t="n"/>
      <c r="F65" s="45" t="n"/>
      <c r="G65" s="45" t="n"/>
      <c r="H65" s="7" t="n"/>
      <c r="I65" s="7" t="n"/>
      <c r="J65" s="15">
        <f>IF(H65&gt;0,H65*12,0)</f>
        <v/>
      </c>
      <c r="K65" s="15">
        <f>IF(I65&gt;0,I65*12,0)</f>
        <v/>
      </c>
      <c r="L65" s="15">
        <f>IF(I65&gt;0,I65-H65,0)</f>
        <v/>
      </c>
      <c r="M65" s="28">
        <f>IF(H65&gt;0,(I65-H65)/H65,"-")</f>
        <v/>
      </c>
      <c r="N65" s="46" t="n"/>
    </row>
    <row r="66" ht="18" customHeight="1">
      <c r="B66" s="44" t="n">
        <v>63</v>
      </c>
      <c r="C66" s="45" t="n"/>
      <c r="D66" s="45" t="n"/>
      <c r="E66" s="45" t="n"/>
      <c r="F66" s="45" t="n"/>
      <c r="G66" s="45" t="n"/>
      <c r="H66" s="7" t="n"/>
      <c r="I66" s="7" t="n"/>
      <c r="J66" s="14">
        <f>IF(H66&gt;0,H66*12,0)</f>
        <v/>
      </c>
      <c r="K66" s="14">
        <f>IF(I66&gt;0,I66*12,0)</f>
        <v/>
      </c>
      <c r="L66" s="14">
        <f>IF(I66&gt;0,I66-H66,0)</f>
        <v/>
      </c>
      <c r="M66" s="30">
        <f>IF(H66&gt;0,(I66-H66)/H66,"-")</f>
        <v/>
      </c>
      <c r="N66" s="46" t="n"/>
    </row>
    <row r="67" ht="18" customHeight="1">
      <c r="B67" s="47" t="n">
        <v>64</v>
      </c>
      <c r="C67" s="45" t="n"/>
      <c r="D67" s="45" t="n"/>
      <c r="E67" s="45" t="n"/>
      <c r="F67" s="45" t="n"/>
      <c r="G67" s="45" t="n"/>
      <c r="H67" s="7" t="n"/>
      <c r="I67" s="7" t="n"/>
      <c r="J67" s="15">
        <f>IF(H67&gt;0,H67*12,0)</f>
        <v/>
      </c>
      <c r="K67" s="15">
        <f>IF(I67&gt;0,I67*12,0)</f>
        <v/>
      </c>
      <c r="L67" s="15">
        <f>IF(I67&gt;0,I67-H67,0)</f>
        <v/>
      </c>
      <c r="M67" s="28">
        <f>IF(H67&gt;0,(I67-H67)/H67,"-")</f>
        <v/>
      </c>
      <c r="N67" s="46" t="n"/>
    </row>
    <row r="68" ht="18" customHeight="1">
      <c r="B68" s="44" t="n">
        <v>65</v>
      </c>
      <c r="C68" s="45" t="n"/>
      <c r="D68" s="45" t="n"/>
      <c r="E68" s="45" t="n"/>
      <c r="F68" s="45" t="n"/>
      <c r="G68" s="45" t="n"/>
      <c r="H68" s="7" t="n"/>
      <c r="I68" s="7" t="n"/>
      <c r="J68" s="14">
        <f>IF(H68&gt;0,H68*12,0)</f>
        <v/>
      </c>
      <c r="K68" s="14">
        <f>IF(I68&gt;0,I68*12,0)</f>
        <v/>
      </c>
      <c r="L68" s="14">
        <f>IF(I68&gt;0,I68-H68,0)</f>
        <v/>
      </c>
      <c r="M68" s="30">
        <f>IF(H68&gt;0,(I68-H68)/H68,"-")</f>
        <v/>
      </c>
      <c r="N68" s="46" t="n"/>
    </row>
    <row r="69" ht="18" customHeight="1">
      <c r="B69" s="47" t="n">
        <v>66</v>
      </c>
      <c r="C69" s="45" t="n"/>
      <c r="D69" s="45" t="n"/>
      <c r="E69" s="45" t="n"/>
      <c r="F69" s="45" t="n"/>
      <c r="G69" s="45" t="n"/>
      <c r="H69" s="7" t="n"/>
      <c r="I69" s="7" t="n"/>
      <c r="J69" s="15">
        <f>IF(H69&gt;0,H69*12,0)</f>
        <v/>
      </c>
      <c r="K69" s="15">
        <f>IF(I69&gt;0,I69*12,0)</f>
        <v/>
      </c>
      <c r="L69" s="15">
        <f>IF(I69&gt;0,I69-H69,0)</f>
        <v/>
      </c>
      <c r="M69" s="28">
        <f>IF(H69&gt;0,(I69-H69)/H69,"-")</f>
        <v/>
      </c>
      <c r="N69" s="46" t="n"/>
    </row>
    <row r="70" ht="18" customHeight="1">
      <c r="B70" s="44" t="n">
        <v>67</v>
      </c>
      <c r="C70" s="45" t="n"/>
      <c r="D70" s="45" t="n"/>
      <c r="E70" s="45" t="n"/>
      <c r="F70" s="45" t="n"/>
      <c r="G70" s="45" t="n"/>
      <c r="H70" s="7" t="n"/>
      <c r="I70" s="7" t="n"/>
      <c r="J70" s="14">
        <f>IF(H70&gt;0,H70*12,0)</f>
        <v/>
      </c>
      <c r="K70" s="14">
        <f>IF(I70&gt;0,I70*12,0)</f>
        <v/>
      </c>
      <c r="L70" s="14">
        <f>IF(I70&gt;0,I70-H70,0)</f>
        <v/>
      </c>
      <c r="M70" s="30">
        <f>IF(H70&gt;0,(I70-H70)/H70,"-")</f>
        <v/>
      </c>
      <c r="N70" s="46" t="n"/>
    </row>
    <row r="71" ht="18" customHeight="1">
      <c r="B71" s="47" t="n">
        <v>68</v>
      </c>
      <c r="C71" s="45" t="n"/>
      <c r="D71" s="45" t="n"/>
      <c r="E71" s="45" t="n"/>
      <c r="F71" s="45" t="n"/>
      <c r="G71" s="45" t="n"/>
      <c r="H71" s="7" t="n"/>
      <c r="I71" s="7" t="n"/>
      <c r="J71" s="15">
        <f>IF(H71&gt;0,H71*12,0)</f>
        <v/>
      </c>
      <c r="K71" s="15">
        <f>IF(I71&gt;0,I71*12,0)</f>
        <v/>
      </c>
      <c r="L71" s="15">
        <f>IF(I71&gt;0,I71-H71,0)</f>
        <v/>
      </c>
      <c r="M71" s="28">
        <f>IF(H71&gt;0,(I71-H71)/H71,"-")</f>
        <v/>
      </c>
      <c r="N71" s="46" t="n"/>
    </row>
    <row r="72" ht="18" customHeight="1">
      <c r="B72" s="44" t="n">
        <v>69</v>
      </c>
      <c r="C72" s="45" t="n"/>
      <c r="D72" s="45" t="n"/>
      <c r="E72" s="45" t="n"/>
      <c r="F72" s="45" t="n"/>
      <c r="G72" s="45" t="n"/>
      <c r="H72" s="7" t="n"/>
      <c r="I72" s="7" t="n"/>
      <c r="J72" s="14">
        <f>IF(H72&gt;0,H72*12,0)</f>
        <v/>
      </c>
      <c r="K72" s="14">
        <f>IF(I72&gt;0,I72*12,0)</f>
        <v/>
      </c>
      <c r="L72" s="14">
        <f>IF(I72&gt;0,I72-H72,0)</f>
        <v/>
      </c>
      <c r="M72" s="30">
        <f>IF(H72&gt;0,(I72-H72)/H72,"-")</f>
        <v/>
      </c>
      <c r="N72" s="46" t="n"/>
    </row>
    <row r="73" ht="18" customHeight="1">
      <c r="B73" s="47" t="n">
        <v>70</v>
      </c>
      <c r="C73" s="45" t="n"/>
      <c r="D73" s="45" t="n"/>
      <c r="E73" s="45" t="n"/>
      <c r="F73" s="45" t="n"/>
      <c r="G73" s="45" t="n"/>
      <c r="H73" s="7" t="n"/>
      <c r="I73" s="7" t="n"/>
      <c r="J73" s="15">
        <f>IF(H73&gt;0,H73*12,0)</f>
        <v/>
      </c>
      <c r="K73" s="15">
        <f>IF(I73&gt;0,I73*12,0)</f>
        <v/>
      </c>
      <c r="L73" s="15">
        <f>IF(I73&gt;0,I73-H73,0)</f>
        <v/>
      </c>
      <c r="M73" s="28">
        <f>IF(H73&gt;0,(I73-H73)/H73,"-")</f>
        <v/>
      </c>
      <c r="N73" s="46" t="n"/>
    </row>
    <row r="74" ht="18" customHeight="1">
      <c r="B74" s="44" t="n">
        <v>71</v>
      </c>
      <c r="C74" s="45" t="n"/>
      <c r="D74" s="45" t="n"/>
      <c r="E74" s="45" t="n"/>
      <c r="F74" s="45" t="n"/>
      <c r="G74" s="45" t="n"/>
      <c r="H74" s="7" t="n"/>
      <c r="I74" s="7" t="n"/>
      <c r="J74" s="14">
        <f>IF(H74&gt;0,H74*12,0)</f>
        <v/>
      </c>
      <c r="K74" s="14">
        <f>IF(I74&gt;0,I74*12,0)</f>
        <v/>
      </c>
      <c r="L74" s="14">
        <f>IF(I74&gt;0,I74-H74,0)</f>
        <v/>
      </c>
      <c r="M74" s="30">
        <f>IF(H74&gt;0,(I74-H74)/H74,"-")</f>
        <v/>
      </c>
      <c r="N74" s="46" t="n"/>
    </row>
    <row r="75" ht="18" customHeight="1">
      <c r="B75" s="47" t="n">
        <v>72</v>
      </c>
      <c r="C75" s="45" t="n"/>
      <c r="D75" s="45" t="n"/>
      <c r="E75" s="45" t="n"/>
      <c r="F75" s="45" t="n"/>
      <c r="G75" s="45" t="n"/>
      <c r="H75" s="7" t="n"/>
      <c r="I75" s="7" t="n"/>
      <c r="J75" s="15">
        <f>IF(H75&gt;0,H75*12,0)</f>
        <v/>
      </c>
      <c r="K75" s="15">
        <f>IF(I75&gt;0,I75*12,0)</f>
        <v/>
      </c>
      <c r="L75" s="15">
        <f>IF(I75&gt;0,I75-H75,0)</f>
        <v/>
      </c>
      <c r="M75" s="28">
        <f>IF(H75&gt;0,(I75-H75)/H75,"-")</f>
        <v/>
      </c>
      <c r="N75" s="46" t="n"/>
    </row>
    <row r="76" ht="18" customHeight="1">
      <c r="B76" s="44" t="n">
        <v>73</v>
      </c>
      <c r="C76" s="45" t="n"/>
      <c r="D76" s="45" t="n"/>
      <c r="E76" s="45" t="n"/>
      <c r="F76" s="45" t="n"/>
      <c r="G76" s="45" t="n"/>
      <c r="H76" s="7" t="n"/>
      <c r="I76" s="7" t="n"/>
      <c r="J76" s="14">
        <f>IF(H76&gt;0,H76*12,0)</f>
        <v/>
      </c>
      <c r="K76" s="14">
        <f>IF(I76&gt;0,I76*12,0)</f>
        <v/>
      </c>
      <c r="L76" s="14">
        <f>IF(I76&gt;0,I76-H76,0)</f>
        <v/>
      </c>
      <c r="M76" s="30">
        <f>IF(H76&gt;0,(I76-H76)/H76,"-")</f>
        <v/>
      </c>
      <c r="N76" s="46" t="n"/>
    </row>
    <row r="77" ht="18" customHeight="1">
      <c r="B77" s="47" t="n">
        <v>74</v>
      </c>
      <c r="C77" s="45" t="n"/>
      <c r="D77" s="45" t="n"/>
      <c r="E77" s="45" t="n"/>
      <c r="F77" s="45" t="n"/>
      <c r="G77" s="45" t="n"/>
      <c r="H77" s="7" t="n"/>
      <c r="I77" s="7" t="n"/>
      <c r="J77" s="15">
        <f>IF(H77&gt;0,H77*12,0)</f>
        <v/>
      </c>
      <c r="K77" s="15">
        <f>IF(I77&gt;0,I77*12,0)</f>
        <v/>
      </c>
      <c r="L77" s="15">
        <f>IF(I77&gt;0,I77-H77,0)</f>
        <v/>
      </c>
      <c r="M77" s="28">
        <f>IF(H77&gt;0,(I77-H77)/H77,"-")</f>
        <v/>
      </c>
      <c r="N77" s="46" t="n"/>
    </row>
    <row r="78" ht="18" customHeight="1">
      <c r="B78" s="44" t="n">
        <v>75</v>
      </c>
      <c r="C78" s="45" t="n"/>
      <c r="D78" s="45" t="n"/>
      <c r="E78" s="45" t="n"/>
      <c r="F78" s="45" t="n"/>
      <c r="G78" s="45" t="n"/>
      <c r="H78" s="7" t="n"/>
      <c r="I78" s="7" t="n"/>
      <c r="J78" s="14">
        <f>IF(H78&gt;0,H78*12,0)</f>
        <v/>
      </c>
      <c r="K78" s="14">
        <f>IF(I78&gt;0,I78*12,0)</f>
        <v/>
      </c>
      <c r="L78" s="14">
        <f>IF(I78&gt;0,I78-H78,0)</f>
        <v/>
      </c>
      <c r="M78" s="30">
        <f>IF(H78&gt;0,(I78-H78)/H78,"-")</f>
        <v/>
      </c>
      <c r="N78" s="46" t="n"/>
    </row>
    <row r="79" ht="18" customHeight="1">
      <c r="B79" s="47" t="n">
        <v>76</v>
      </c>
      <c r="C79" s="45" t="n"/>
      <c r="D79" s="45" t="n"/>
      <c r="E79" s="45" t="n"/>
      <c r="F79" s="45" t="n"/>
      <c r="G79" s="45" t="n"/>
      <c r="H79" s="7" t="n"/>
      <c r="I79" s="7" t="n"/>
      <c r="J79" s="15">
        <f>IF(H79&gt;0,H79*12,0)</f>
        <v/>
      </c>
      <c r="K79" s="15">
        <f>IF(I79&gt;0,I79*12,0)</f>
        <v/>
      </c>
      <c r="L79" s="15">
        <f>IF(I79&gt;0,I79-H79,0)</f>
        <v/>
      </c>
      <c r="M79" s="28">
        <f>IF(H79&gt;0,(I79-H79)/H79,"-")</f>
        <v/>
      </c>
      <c r="N79" s="46" t="n"/>
    </row>
    <row r="80" ht="18" customHeight="1">
      <c r="B80" s="44" t="n">
        <v>77</v>
      </c>
      <c r="C80" s="45" t="n"/>
      <c r="D80" s="45" t="n"/>
      <c r="E80" s="45" t="n"/>
      <c r="F80" s="45" t="n"/>
      <c r="G80" s="45" t="n"/>
      <c r="H80" s="7" t="n"/>
      <c r="I80" s="7" t="n"/>
      <c r="J80" s="14">
        <f>IF(H80&gt;0,H80*12,0)</f>
        <v/>
      </c>
      <c r="K80" s="14">
        <f>IF(I80&gt;0,I80*12,0)</f>
        <v/>
      </c>
      <c r="L80" s="14">
        <f>IF(I80&gt;0,I80-H80,0)</f>
        <v/>
      </c>
      <c r="M80" s="30">
        <f>IF(H80&gt;0,(I80-H80)/H80,"-")</f>
        <v/>
      </c>
      <c r="N80" s="46" t="n"/>
    </row>
    <row r="81" ht="18" customHeight="1">
      <c r="B81" s="47" t="n">
        <v>78</v>
      </c>
      <c r="C81" s="45" t="n"/>
      <c r="D81" s="45" t="n"/>
      <c r="E81" s="45" t="n"/>
      <c r="F81" s="45" t="n"/>
      <c r="G81" s="45" t="n"/>
      <c r="H81" s="7" t="n"/>
      <c r="I81" s="7" t="n"/>
      <c r="J81" s="15">
        <f>IF(H81&gt;0,H81*12,0)</f>
        <v/>
      </c>
      <c r="K81" s="15">
        <f>IF(I81&gt;0,I81*12,0)</f>
        <v/>
      </c>
      <c r="L81" s="15">
        <f>IF(I81&gt;0,I81-H81,0)</f>
        <v/>
      </c>
      <c r="M81" s="28">
        <f>IF(H81&gt;0,(I81-H81)/H81,"-")</f>
        <v/>
      </c>
      <c r="N81" s="46" t="n"/>
    </row>
    <row r="82" ht="18" customHeight="1">
      <c r="B82" s="44" t="n">
        <v>79</v>
      </c>
      <c r="C82" s="45" t="n"/>
      <c r="D82" s="45" t="n"/>
      <c r="E82" s="45" t="n"/>
      <c r="F82" s="45" t="n"/>
      <c r="G82" s="45" t="n"/>
      <c r="H82" s="7" t="n"/>
      <c r="I82" s="7" t="n"/>
      <c r="J82" s="14">
        <f>IF(H82&gt;0,H82*12,0)</f>
        <v/>
      </c>
      <c r="K82" s="14">
        <f>IF(I82&gt;0,I82*12,0)</f>
        <v/>
      </c>
      <c r="L82" s="14">
        <f>IF(I82&gt;0,I82-H82,0)</f>
        <v/>
      </c>
      <c r="M82" s="30">
        <f>IF(H82&gt;0,(I82-H82)/H82,"-")</f>
        <v/>
      </c>
      <c r="N82" s="46" t="n"/>
    </row>
    <row r="83" ht="18" customHeight="1">
      <c r="B83" s="47" t="n">
        <v>80</v>
      </c>
      <c r="C83" s="45" t="n"/>
      <c r="D83" s="45" t="n"/>
      <c r="E83" s="45" t="n"/>
      <c r="F83" s="45" t="n"/>
      <c r="G83" s="45" t="n"/>
      <c r="H83" s="7" t="n"/>
      <c r="I83" s="7" t="n"/>
      <c r="J83" s="15">
        <f>IF(H83&gt;0,H83*12,0)</f>
        <v/>
      </c>
      <c r="K83" s="15">
        <f>IF(I83&gt;0,I83*12,0)</f>
        <v/>
      </c>
      <c r="L83" s="15">
        <f>IF(I83&gt;0,I83-H83,0)</f>
        <v/>
      </c>
      <c r="M83" s="28">
        <f>IF(H83&gt;0,(I83-H83)/H83,"-")</f>
        <v/>
      </c>
      <c r="N83" s="46" t="n"/>
    </row>
    <row r="84" ht="18" customHeight="1">
      <c r="B84" s="44" t="n">
        <v>81</v>
      </c>
      <c r="C84" s="45" t="n"/>
      <c r="D84" s="45" t="n"/>
      <c r="E84" s="45" t="n"/>
      <c r="F84" s="45" t="n"/>
      <c r="G84" s="45" t="n"/>
      <c r="H84" s="7" t="n"/>
      <c r="I84" s="7" t="n"/>
      <c r="J84" s="14">
        <f>IF(H84&gt;0,H84*12,0)</f>
        <v/>
      </c>
      <c r="K84" s="14">
        <f>IF(I84&gt;0,I84*12,0)</f>
        <v/>
      </c>
      <c r="L84" s="14">
        <f>IF(I84&gt;0,I84-H84,0)</f>
        <v/>
      </c>
      <c r="M84" s="30">
        <f>IF(H84&gt;0,(I84-H84)/H84,"-")</f>
        <v/>
      </c>
      <c r="N84" s="46" t="n"/>
    </row>
    <row r="85" ht="18" customHeight="1">
      <c r="B85" s="47" t="n">
        <v>82</v>
      </c>
      <c r="C85" s="45" t="n"/>
      <c r="D85" s="45" t="n"/>
      <c r="E85" s="45" t="n"/>
      <c r="F85" s="45" t="n"/>
      <c r="G85" s="45" t="n"/>
      <c r="H85" s="7" t="n"/>
      <c r="I85" s="7" t="n"/>
      <c r="J85" s="15">
        <f>IF(H85&gt;0,H85*12,0)</f>
        <v/>
      </c>
      <c r="K85" s="15">
        <f>IF(I85&gt;0,I85*12,0)</f>
        <v/>
      </c>
      <c r="L85" s="15">
        <f>IF(I85&gt;0,I85-H85,0)</f>
        <v/>
      </c>
      <c r="M85" s="28">
        <f>IF(H85&gt;0,(I85-H85)/H85,"-")</f>
        <v/>
      </c>
      <c r="N85" s="46" t="n"/>
    </row>
    <row r="86" ht="18" customHeight="1">
      <c r="B86" s="44" t="n">
        <v>83</v>
      </c>
      <c r="C86" s="45" t="n"/>
      <c r="D86" s="45" t="n"/>
      <c r="E86" s="45" t="n"/>
      <c r="F86" s="45" t="n"/>
      <c r="G86" s="45" t="n"/>
      <c r="H86" s="7" t="n"/>
      <c r="I86" s="7" t="n"/>
      <c r="J86" s="14">
        <f>IF(H86&gt;0,H86*12,0)</f>
        <v/>
      </c>
      <c r="K86" s="14">
        <f>IF(I86&gt;0,I86*12,0)</f>
        <v/>
      </c>
      <c r="L86" s="14">
        <f>IF(I86&gt;0,I86-H86,0)</f>
        <v/>
      </c>
      <c r="M86" s="30">
        <f>IF(H86&gt;0,(I86-H86)/H86,"-")</f>
        <v/>
      </c>
      <c r="N86" s="46" t="n"/>
    </row>
    <row r="87" ht="18" customHeight="1">
      <c r="B87" s="47" t="n">
        <v>84</v>
      </c>
      <c r="C87" s="45" t="n"/>
      <c r="D87" s="45" t="n"/>
      <c r="E87" s="45" t="n"/>
      <c r="F87" s="45" t="n"/>
      <c r="G87" s="45" t="n"/>
      <c r="H87" s="7" t="n"/>
      <c r="I87" s="7" t="n"/>
      <c r="J87" s="15">
        <f>IF(H87&gt;0,H87*12,0)</f>
        <v/>
      </c>
      <c r="K87" s="15">
        <f>IF(I87&gt;0,I87*12,0)</f>
        <v/>
      </c>
      <c r="L87" s="15">
        <f>IF(I87&gt;0,I87-H87,0)</f>
        <v/>
      </c>
      <c r="M87" s="28">
        <f>IF(H87&gt;0,(I87-H87)/H87,"-")</f>
        <v/>
      </c>
      <c r="N87" s="46" t="n"/>
    </row>
    <row r="88" ht="18" customHeight="1">
      <c r="B88" s="44" t="n">
        <v>85</v>
      </c>
      <c r="C88" s="45" t="n"/>
      <c r="D88" s="45" t="n"/>
      <c r="E88" s="45" t="n"/>
      <c r="F88" s="45" t="n"/>
      <c r="G88" s="45" t="n"/>
      <c r="H88" s="7" t="n"/>
      <c r="I88" s="7" t="n"/>
      <c r="J88" s="14">
        <f>IF(H88&gt;0,H88*12,0)</f>
        <v/>
      </c>
      <c r="K88" s="14">
        <f>IF(I88&gt;0,I88*12,0)</f>
        <v/>
      </c>
      <c r="L88" s="14">
        <f>IF(I88&gt;0,I88-H88,0)</f>
        <v/>
      </c>
      <c r="M88" s="30">
        <f>IF(H88&gt;0,(I88-H88)/H88,"-")</f>
        <v/>
      </c>
      <c r="N88" s="46" t="n"/>
    </row>
    <row r="89" ht="18" customHeight="1">
      <c r="B89" s="47" t="n">
        <v>86</v>
      </c>
      <c r="C89" s="45" t="n"/>
      <c r="D89" s="45" t="n"/>
      <c r="E89" s="45" t="n"/>
      <c r="F89" s="45" t="n"/>
      <c r="G89" s="45" t="n"/>
      <c r="H89" s="7" t="n"/>
      <c r="I89" s="7" t="n"/>
      <c r="J89" s="15">
        <f>IF(H89&gt;0,H89*12,0)</f>
        <v/>
      </c>
      <c r="K89" s="15">
        <f>IF(I89&gt;0,I89*12,0)</f>
        <v/>
      </c>
      <c r="L89" s="15">
        <f>IF(I89&gt;0,I89-H89,0)</f>
        <v/>
      </c>
      <c r="M89" s="28">
        <f>IF(H89&gt;0,(I89-H89)/H89,"-")</f>
        <v/>
      </c>
      <c r="N89" s="46" t="n"/>
    </row>
    <row r="90" ht="18" customHeight="1">
      <c r="B90" s="44" t="n">
        <v>87</v>
      </c>
      <c r="C90" s="45" t="n"/>
      <c r="D90" s="45" t="n"/>
      <c r="E90" s="45" t="n"/>
      <c r="F90" s="45" t="n"/>
      <c r="G90" s="45" t="n"/>
      <c r="H90" s="7" t="n"/>
      <c r="I90" s="7" t="n"/>
      <c r="J90" s="14">
        <f>IF(H90&gt;0,H90*12,0)</f>
        <v/>
      </c>
      <c r="K90" s="14">
        <f>IF(I90&gt;0,I90*12,0)</f>
        <v/>
      </c>
      <c r="L90" s="14">
        <f>IF(I90&gt;0,I90-H90,0)</f>
        <v/>
      </c>
      <c r="M90" s="30">
        <f>IF(H90&gt;0,(I90-H90)/H90,"-")</f>
        <v/>
      </c>
      <c r="N90" s="46" t="n"/>
    </row>
    <row r="91" ht="18" customHeight="1">
      <c r="B91" s="47" t="n">
        <v>88</v>
      </c>
      <c r="C91" s="45" t="n"/>
      <c r="D91" s="45" t="n"/>
      <c r="E91" s="45" t="n"/>
      <c r="F91" s="45" t="n"/>
      <c r="G91" s="45" t="n"/>
      <c r="H91" s="7" t="n"/>
      <c r="I91" s="7" t="n"/>
      <c r="J91" s="15">
        <f>IF(H91&gt;0,H91*12,0)</f>
        <v/>
      </c>
      <c r="K91" s="15">
        <f>IF(I91&gt;0,I91*12,0)</f>
        <v/>
      </c>
      <c r="L91" s="15">
        <f>IF(I91&gt;0,I91-H91,0)</f>
        <v/>
      </c>
      <c r="M91" s="28">
        <f>IF(H91&gt;0,(I91-H91)/H91,"-")</f>
        <v/>
      </c>
      <c r="N91" s="46" t="n"/>
    </row>
    <row r="92" ht="18" customHeight="1">
      <c r="B92" s="44" t="n">
        <v>89</v>
      </c>
      <c r="C92" s="45" t="n"/>
      <c r="D92" s="45" t="n"/>
      <c r="E92" s="45" t="n"/>
      <c r="F92" s="45" t="n"/>
      <c r="G92" s="45" t="n"/>
      <c r="H92" s="7" t="n"/>
      <c r="I92" s="7" t="n"/>
      <c r="J92" s="14">
        <f>IF(H92&gt;0,H92*12,0)</f>
        <v/>
      </c>
      <c r="K92" s="14">
        <f>IF(I92&gt;0,I92*12,0)</f>
        <v/>
      </c>
      <c r="L92" s="14">
        <f>IF(I92&gt;0,I92-H92,0)</f>
        <v/>
      </c>
      <c r="M92" s="30">
        <f>IF(H92&gt;0,(I92-H92)/H92,"-")</f>
        <v/>
      </c>
      <c r="N92" s="46" t="n"/>
    </row>
    <row r="93" ht="18" customHeight="1">
      <c r="B93" s="47" t="n">
        <v>90</v>
      </c>
      <c r="C93" s="45" t="n"/>
      <c r="D93" s="45" t="n"/>
      <c r="E93" s="45" t="n"/>
      <c r="F93" s="45" t="n"/>
      <c r="G93" s="45" t="n"/>
      <c r="H93" s="7" t="n"/>
      <c r="I93" s="7" t="n"/>
      <c r="J93" s="15">
        <f>IF(H93&gt;0,H93*12,0)</f>
        <v/>
      </c>
      <c r="K93" s="15">
        <f>IF(I93&gt;0,I93*12,0)</f>
        <v/>
      </c>
      <c r="L93" s="15">
        <f>IF(I93&gt;0,I93-H93,0)</f>
        <v/>
      </c>
      <c r="M93" s="28">
        <f>IF(H93&gt;0,(I93-H93)/H93,"-")</f>
        <v/>
      </c>
      <c r="N93" s="46" t="n"/>
    </row>
    <row r="94" ht="18" customHeight="1">
      <c r="B94" s="44" t="n">
        <v>91</v>
      </c>
      <c r="C94" s="45" t="n"/>
      <c r="D94" s="45" t="n"/>
      <c r="E94" s="45" t="n"/>
      <c r="F94" s="45" t="n"/>
      <c r="G94" s="45" t="n"/>
      <c r="H94" s="7" t="n"/>
      <c r="I94" s="7" t="n"/>
      <c r="J94" s="14">
        <f>IF(H94&gt;0,H94*12,0)</f>
        <v/>
      </c>
      <c r="K94" s="14">
        <f>IF(I94&gt;0,I94*12,0)</f>
        <v/>
      </c>
      <c r="L94" s="14">
        <f>IF(I94&gt;0,I94-H94,0)</f>
        <v/>
      </c>
      <c r="M94" s="30">
        <f>IF(H94&gt;0,(I94-H94)/H94,"-")</f>
        <v/>
      </c>
      <c r="N94" s="46" t="n"/>
    </row>
    <row r="95" ht="18" customHeight="1">
      <c r="B95" s="47" t="n">
        <v>92</v>
      </c>
      <c r="C95" s="45" t="n"/>
      <c r="D95" s="45" t="n"/>
      <c r="E95" s="45" t="n"/>
      <c r="F95" s="45" t="n"/>
      <c r="G95" s="45" t="n"/>
      <c r="H95" s="7" t="n"/>
      <c r="I95" s="7" t="n"/>
      <c r="J95" s="15">
        <f>IF(H95&gt;0,H95*12,0)</f>
        <v/>
      </c>
      <c r="K95" s="15">
        <f>IF(I95&gt;0,I95*12,0)</f>
        <v/>
      </c>
      <c r="L95" s="15">
        <f>IF(I95&gt;0,I95-H95,0)</f>
        <v/>
      </c>
      <c r="M95" s="28">
        <f>IF(H95&gt;0,(I95-H95)/H95,"-")</f>
        <v/>
      </c>
      <c r="N95" s="46" t="n"/>
    </row>
    <row r="96" ht="18" customHeight="1">
      <c r="B96" s="44" t="n">
        <v>93</v>
      </c>
      <c r="C96" s="45" t="n"/>
      <c r="D96" s="45" t="n"/>
      <c r="E96" s="45" t="n"/>
      <c r="F96" s="45" t="n"/>
      <c r="G96" s="45" t="n"/>
      <c r="H96" s="7" t="n"/>
      <c r="I96" s="7" t="n"/>
      <c r="J96" s="14">
        <f>IF(H96&gt;0,H96*12,0)</f>
        <v/>
      </c>
      <c r="K96" s="14">
        <f>IF(I96&gt;0,I96*12,0)</f>
        <v/>
      </c>
      <c r="L96" s="14">
        <f>IF(I96&gt;0,I96-H96,0)</f>
        <v/>
      </c>
      <c r="M96" s="30">
        <f>IF(H96&gt;0,(I96-H96)/H96,"-")</f>
        <v/>
      </c>
      <c r="N96" s="46" t="n"/>
    </row>
    <row r="97" ht="18" customHeight="1">
      <c r="B97" s="47" t="n">
        <v>94</v>
      </c>
      <c r="C97" s="45" t="n"/>
      <c r="D97" s="45" t="n"/>
      <c r="E97" s="45" t="n"/>
      <c r="F97" s="45" t="n"/>
      <c r="G97" s="45" t="n"/>
      <c r="H97" s="7" t="n"/>
      <c r="I97" s="7" t="n"/>
      <c r="J97" s="15">
        <f>IF(H97&gt;0,H97*12,0)</f>
        <v/>
      </c>
      <c r="K97" s="15">
        <f>IF(I97&gt;0,I97*12,0)</f>
        <v/>
      </c>
      <c r="L97" s="15">
        <f>IF(I97&gt;0,I97-H97,0)</f>
        <v/>
      </c>
      <c r="M97" s="28">
        <f>IF(H97&gt;0,(I97-H97)/H97,"-")</f>
        <v/>
      </c>
      <c r="N97" s="46" t="n"/>
    </row>
    <row r="98" ht="18" customHeight="1">
      <c r="B98" s="44" t="n">
        <v>95</v>
      </c>
      <c r="C98" s="45" t="n"/>
      <c r="D98" s="45" t="n"/>
      <c r="E98" s="45" t="n"/>
      <c r="F98" s="45" t="n"/>
      <c r="G98" s="45" t="n"/>
      <c r="H98" s="7" t="n"/>
      <c r="I98" s="7" t="n"/>
      <c r="J98" s="14">
        <f>IF(H98&gt;0,H98*12,0)</f>
        <v/>
      </c>
      <c r="K98" s="14">
        <f>IF(I98&gt;0,I98*12,0)</f>
        <v/>
      </c>
      <c r="L98" s="14">
        <f>IF(I98&gt;0,I98-H98,0)</f>
        <v/>
      </c>
      <c r="M98" s="30">
        <f>IF(H98&gt;0,(I98-H98)/H98,"-")</f>
        <v/>
      </c>
      <c r="N98" s="46" t="n"/>
    </row>
    <row r="99" ht="18" customHeight="1">
      <c r="B99" s="47" t="n">
        <v>96</v>
      </c>
      <c r="C99" s="45" t="n"/>
      <c r="D99" s="45" t="n"/>
      <c r="E99" s="45" t="n"/>
      <c r="F99" s="45" t="n"/>
      <c r="G99" s="45" t="n"/>
      <c r="H99" s="7" t="n"/>
      <c r="I99" s="7" t="n"/>
      <c r="J99" s="15">
        <f>IF(H99&gt;0,H99*12,0)</f>
        <v/>
      </c>
      <c r="K99" s="15">
        <f>IF(I99&gt;0,I99*12,0)</f>
        <v/>
      </c>
      <c r="L99" s="15">
        <f>IF(I99&gt;0,I99-H99,0)</f>
        <v/>
      </c>
      <c r="M99" s="28">
        <f>IF(H99&gt;0,(I99-H99)/H99,"-")</f>
        <v/>
      </c>
      <c r="N99" s="46" t="n"/>
    </row>
    <row r="100" ht="18" customHeight="1">
      <c r="B100" s="44" t="n">
        <v>97</v>
      </c>
      <c r="C100" s="45" t="n"/>
      <c r="D100" s="45" t="n"/>
      <c r="E100" s="45" t="n"/>
      <c r="F100" s="45" t="n"/>
      <c r="G100" s="45" t="n"/>
      <c r="H100" s="7" t="n"/>
      <c r="I100" s="7" t="n"/>
      <c r="J100" s="14">
        <f>IF(H100&gt;0,H100*12,0)</f>
        <v/>
      </c>
      <c r="K100" s="14">
        <f>IF(I100&gt;0,I100*12,0)</f>
        <v/>
      </c>
      <c r="L100" s="14">
        <f>IF(I100&gt;0,I100-H100,0)</f>
        <v/>
      </c>
      <c r="M100" s="30">
        <f>IF(H100&gt;0,(I100-H100)/H100,"-")</f>
        <v/>
      </c>
      <c r="N100" s="46" t="n"/>
    </row>
    <row r="101" ht="18" customHeight="1">
      <c r="B101" s="47" t="n">
        <v>98</v>
      </c>
      <c r="C101" s="45" t="n"/>
      <c r="D101" s="45" t="n"/>
      <c r="E101" s="45" t="n"/>
      <c r="F101" s="45" t="n"/>
      <c r="G101" s="45" t="n"/>
      <c r="H101" s="7" t="n"/>
      <c r="I101" s="7" t="n"/>
      <c r="J101" s="15">
        <f>IF(H101&gt;0,H101*12,0)</f>
        <v/>
      </c>
      <c r="K101" s="15">
        <f>IF(I101&gt;0,I101*12,0)</f>
        <v/>
      </c>
      <c r="L101" s="15">
        <f>IF(I101&gt;0,I101-H101,0)</f>
        <v/>
      </c>
      <c r="M101" s="28">
        <f>IF(H101&gt;0,(I101-H101)/H101,"-")</f>
        <v/>
      </c>
      <c r="N101" s="46" t="n"/>
    </row>
    <row r="102" ht="18" customHeight="1">
      <c r="B102" s="44" t="n">
        <v>99</v>
      </c>
      <c r="C102" s="45" t="n"/>
      <c r="D102" s="45" t="n"/>
      <c r="E102" s="45" t="n"/>
      <c r="F102" s="45" t="n"/>
      <c r="G102" s="45" t="n"/>
      <c r="H102" s="7" t="n"/>
      <c r="I102" s="7" t="n"/>
      <c r="J102" s="14">
        <f>IF(H102&gt;0,H102*12,0)</f>
        <v/>
      </c>
      <c r="K102" s="14">
        <f>IF(I102&gt;0,I102*12,0)</f>
        <v/>
      </c>
      <c r="L102" s="14">
        <f>IF(I102&gt;0,I102-H102,0)</f>
        <v/>
      </c>
      <c r="M102" s="30">
        <f>IF(H102&gt;0,(I102-H102)/H102,"-")</f>
        <v/>
      </c>
      <c r="N102" s="46" t="n"/>
    </row>
    <row r="103" ht="18" customHeight="1">
      <c r="B103" s="47" t="n">
        <v>100</v>
      </c>
      <c r="C103" s="45" t="n"/>
      <c r="D103" s="45" t="n"/>
      <c r="E103" s="45" t="n"/>
      <c r="F103" s="45" t="n"/>
      <c r="G103" s="45" t="n"/>
      <c r="H103" s="7" t="n"/>
      <c r="I103" s="7" t="n"/>
      <c r="J103" s="15">
        <f>IF(H103&gt;0,H103*12,0)</f>
        <v/>
      </c>
      <c r="K103" s="15">
        <f>IF(I103&gt;0,I103*12,0)</f>
        <v/>
      </c>
      <c r="L103" s="15">
        <f>IF(I103&gt;0,I103-H103,0)</f>
        <v/>
      </c>
      <c r="M103" s="28">
        <f>IF(H103&gt;0,(I103-H103)/H103,"-")</f>
        <v/>
      </c>
      <c r="N103" s="46" t="n"/>
    </row>
    <row r="104" ht="18" customHeight="1">
      <c r="B104" s="44" t="n">
        <v>101</v>
      </c>
      <c r="C104" s="45" t="n"/>
      <c r="D104" s="45" t="n"/>
      <c r="E104" s="45" t="n"/>
      <c r="F104" s="45" t="n"/>
      <c r="G104" s="45" t="n"/>
      <c r="H104" s="7" t="n"/>
      <c r="I104" s="7" t="n"/>
      <c r="J104" s="14">
        <f>IF(H104&gt;0,H104*12,0)</f>
        <v/>
      </c>
      <c r="K104" s="14">
        <f>IF(I104&gt;0,I104*12,0)</f>
        <v/>
      </c>
      <c r="L104" s="14">
        <f>IF(I104&gt;0,I104-H104,0)</f>
        <v/>
      </c>
      <c r="M104" s="30">
        <f>IF(H104&gt;0,(I104-H104)/H104,"-")</f>
        <v/>
      </c>
      <c r="N104" s="46" t="n"/>
    </row>
    <row r="105" ht="18" customHeight="1">
      <c r="B105" s="47" t="n">
        <v>102</v>
      </c>
      <c r="C105" s="45" t="n"/>
      <c r="D105" s="45" t="n"/>
      <c r="E105" s="45" t="n"/>
      <c r="F105" s="45" t="n"/>
      <c r="G105" s="45" t="n"/>
      <c r="H105" s="7" t="n"/>
      <c r="I105" s="7" t="n"/>
      <c r="J105" s="15">
        <f>IF(H105&gt;0,H105*12,0)</f>
        <v/>
      </c>
      <c r="K105" s="15">
        <f>IF(I105&gt;0,I105*12,0)</f>
        <v/>
      </c>
      <c r="L105" s="15">
        <f>IF(I105&gt;0,I105-H105,0)</f>
        <v/>
      </c>
      <c r="M105" s="28">
        <f>IF(H105&gt;0,(I105-H105)/H105,"-")</f>
        <v/>
      </c>
      <c r="N105" s="46" t="n"/>
    </row>
    <row r="106" ht="18" customHeight="1">
      <c r="B106" s="44" t="n">
        <v>103</v>
      </c>
      <c r="C106" s="45" t="n"/>
      <c r="D106" s="45" t="n"/>
      <c r="E106" s="45" t="n"/>
      <c r="F106" s="45" t="n"/>
      <c r="G106" s="45" t="n"/>
      <c r="H106" s="7" t="n"/>
      <c r="I106" s="7" t="n"/>
      <c r="J106" s="14">
        <f>IF(H106&gt;0,H106*12,0)</f>
        <v/>
      </c>
      <c r="K106" s="14">
        <f>IF(I106&gt;0,I106*12,0)</f>
        <v/>
      </c>
      <c r="L106" s="14">
        <f>IF(I106&gt;0,I106-H106,0)</f>
        <v/>
      </c>
      <c r="M106" s="30">
        <f>IF(H106&gt;0,(I106-H106)/H106,"-")</f>
        <v/>
      </c>
      <c r="N106" s="46" t="n"/>
    </row>
    <row r="107" ht="18" customHeight="1">
      <c r="B107" s="47" t="n">
        <v>104</v>
      </c>
      <c r="C107" s="45" t="n"/>
      <c r="D107" s="45" t="n"/>
      <c r="E107" s="45" t="n"/>
      <c r="F107" s="45" t="n"/>
      <c r="G107" s="45" t="n"/>
      <c r="H107" s="7" t="n"/>
      <c r="I107" s="7" t="n"/>
      <c r="J107" s="15">
        <f>IF(H107&gt;0,H107*12,0)</f>
        <v/>
      </c>
      <c r="K107" s="15">
        <f>IF(I107&gt;0,I107*12,0)</f>
        <v/>
      </c>
      <c r="L107" s="15">
        <f>IF(I107&gt;0,I107-H107,0)</f>
        <v/>
      </c>
      <c r="M107" s="28">
        <f>IF(H107&gt;0,(I107-H107)/H107,"-")</f>
        <v/>
      </c>
      <c r="N107" s="46" t="n"/>
    </row>
    <row r="108" ht="18" customHeight="1">
      <c r="B108" s="44" t="n">
        <v>105</v>
      </c>
      <c r="C108" s="45" t="n"/>
      <c r="D108" s="45" t="n"/>
      <c r="E108" s="45" t="n"/>
      <c r="F108" s="45" t="n"/>
      <c r="G108" s="45" t="n"/>
      <c r="H108" s="7" t="n"/>
      <c r="I108" s="7" t="n"/>
      <c r="J108" s="14">
        <f>IF(H108&gt;0,H108*12,0)</f>
        <v/>
      </c>
      <c r="K108" s="14">
        <f>IF(I108&gt;0,I108*12,0)</f>
        <v/>
      </c>
      <c r="L108" s="14">
        <f>IF(I108&gt;0,I108-H108,0)</f>
        <v/>
      </c>
      <c r="M108" s="30">
        <f>IF(H108&gt;0,(I108-H108)/H108,"-")</f>
        <v/>
      </c>
      <c r="N108" s="46" t="n"/>
    </row>
    <row r="109" ht="18" customHeight="1">
      <c r="B109" s="47" t="n">
        <v>106</v>
      </c>
      <c r="C109" s="45" t="n"/>
      <c r="D109" s="45" t="n"/>
      <c r="E109" s="45" t="n"/>
      <c r="F109" s="45" t="n"/>
      <c r="G109" s="45" t="n"/>
      <c r="H109" s="7" t="n"/>
      <c r="I109" s="7" t="n"/>
      <c r="J109" s="15">
        <f>IF(H109&gt;0,H109*12,0)</f>
        <v/>
      </c>
      <c r="K109" s="15">
        <f>IF(I109&gt;0,I109*12,0)</f>
        <v/>
      </c>
      <c r="L109" s="15">
        <f>IF(I109&gt;0,I109-H109,0)</f>
        <v/>
      </c>
      <c r="M109" s="28">
        <f>IF(H109&gt;0,(I109-H109)/H109,"-")</f>
        <v/>
      </c>
      <c r="N109" s="46" t="n"/>
    </row>
    <row r="110" ht="18" customHeight="1">
      <c r="B110" s="44" t="n">
        <v>107</v>
      </c>
      <c r="C110" s="45" t="n"/>
      <c r="D110" s="45" t="n"/>
      <c r="E110" s="45" t="n"/>
      <c r="F110" s="45" t="n"/>
      <c r="G110" s="45" t="n"/>
      <c r="H110" s="7" t="n"/>
      <c r="I110" s="7" t="n"/>
      <c r="J110" s="14">
        <f>IF(H110&gt;0,H110*12,0)</f>
        <v/>
      </c>
      <c r="K110" s="14">
        <f>IF(I110&gt;0,I110*12,0)</f>
        <v/>
      </c>
      <c r="L110" s="14">
        <f>IF(I110&gt;0,I110-H110,0)</f>
        <v/>
      </c>
      <c r="M110" s="30">
        <f>IF(H110&gt;0,(I110-H110)/H110,"-")</f>
        <v/>
      </c>
      <c r="N110" s="46" t="n"/>
    </row>
    <row r="111" ht="18" customHeight="1">
      <c r="B111" s="47" t="n">
        <v>108</v>
      </c>
      <c r="C111" s="45" t="n"/>
      <c r="D111" s="45" t="n"/>
      <c r="E111" s="45" t="n"/>
      <c r="F111" s="45" t="n"/>
      <c r="G111" s="45" t="n"/>
      <c r="H111" s="7" t="n"/>
      <c r="I111" s="7" t="n"/>
      <c r="J111" s="15">
        <f>IF(H111&gt;0,H111*12,0)</f>
        <v/>
      </c>
      <c r="K111" s="15">
        <f>IF(I111&gt;0,I111*12,0)</f>
        <v/>
      </c>
      <c r="L111" s="15">
        <f>IF(I111&gt;0,I111-H111,0)</f>
        <v/>
      </c>
      <c r="M111" s="28">
        <f>IF(H111&gt;0,(I111-H111)/H111,"-")</f>
        <v/>
      </c>
      <c r="N111" s="46" t="n"/>
    </row>
    <row r="112" ht="18" customHeight="1">
      <c r="B112" s="44" t="n">
        <v>109</v>
      </c>
      <c r="C112" s="45" t="n"/>
      <c r="D112" s="45" t="n"/>
      <c r="E112" s="45" t="n"/>
      <c r="F112" s="45" t="n"/>
      <c r="G112" s="45" t="n"/>
      <c r="H112" s="7" t="n"/>
      <c r="I112" s="7" t="n"/>
      <c r="J112" s="14">
        <f>IF(H112&gt;0,H112*12,0)</f>
        <v/>
      </c>
      <c r="K112" s="14">
        <f>IF(I112&gt;0,I112*12,0)</f>
        <v/>
      </c>
      <c r="L112" s="14">
        <f>IF(I112&gt;0,I112-H112,0)</f>
        <v/>
      </c>
      <c r="M112" s="30">
        <f>IF(H112&gt;0,(I112-H112)/H112,"-")</f>
        <v/>
      </c>
      <c r="N112" s="46" t="n"/>
    </row>
    <row r="113" ht="18" customHeight="1">
      <c r="B113" s="47" t="n">
        <v>110</v>
      </c>
      <c r="C113" s="45" t="n"/>
      <c r="D113" s="45" t="n"/>
      <c r="E113" s="45" t="n"/>
      <c r="F113" s="45" t="n"/>
      <c r="G113" s="45" t="n"/>
      <c r="H113" s="7" t="n"/>
      <c r="I113" s="7" t="n"/>
      <c r="J113" s="15">
        <f>IF(H113&gt;0,H113*12,0)</f>
        <v/>
      </c>
      <c r="K113" s="15">
        <f>IF(I113&gt;0,I113*12,0)</f>
        <v/>
      </c>
      <c r="L113" s="15">
        <f>IF(I113&gt;0,I113-H113,0)</f>
        <v/>
      </c>
      <c r="M113" s="28">
        <f>IF(H113&gt;0,(I113-H113)/H113,"-")</f>
        <v/>
      </c>
      <c r="N113" s="46" t="n"/>
    </row>
    <row r="114" ht="18" customHeight="1">
      <c r="B114" s="44" t="n">
        <v>111</v>
      </c>
      <c r="C114" s="45" t="n"/>
      <c r="D114" s="45" t="n"/>
      <c r="E114" s="45" t="n"/>
      <c r="F114" s="45" t="n"/>
      <c r="G114" s="45" t="n"/>
      <c r="H114" s="7" t="n"/>
      <c r="I114" s="7" t="n"/>
      <c r="J114" s="14">
        <f>IF(H114&gt;0,H114*12,0)</f>
        <v/>
      </c>
      <c r="K114" s="14">
        <f>IF(I114&gt;0,I114*12,0)</f>
        <v/>
      </c>
      <c r="L114" s="14">
        <f>IF(I114&gt;0,I114-H114,0)</f>
        <v/>
      </c>
      <c r="M114" s="30">
        <f>IF(H114&gt;0,(I114-H114)/H114,"-")</f>
        <v/>
      </c>
      <c r="N114" s="46" t="n"/>
    </row>
    <row r="115" ht="18" customHeight="1">
      <c r="B115" s="47" t="n">
        <v>112</v>
      </c>
      <c r="C115" s="45" t="n"/>
      <c r="D115" s="45" t="n"/>
      <c r="E115" s="45" t="n"/>
      <c r="F115" s="45" t="n"/>
      <c r="G115" s="45" t="n"/>
      <c r="H115" s="7" t="n"/>
      <c r="I115" s="7" t="n"/>
      <c r="J115" s="15">
        <f>IF(H115&gt;0,H115*12,0)</f>
        <v/>
      </c>
      <c r="K115" s="15">
        <f>IF(I115&gt;0,I115*12,0)</f>
        <v/>
      </c>
      <c r="L115" s="15">
        <f>IF(I115&gt;0,I115-H115,0)</f>
        <v/>
      </c>
      <c r="M115" s="28">
        <f>IF(H115&gt;0,(I115-H115)/H115,"-")</f>
        <v/>
      </c>
      <c r="N115" s="46" t="n"/>
    </row>
    <row r="116" ht="18" customHeight="1">
      <c r="B116" s="44" t="n">
        <v>113</v>
      </c>
      <c r="C116" s="45" t="n"/>
      <c r="D116" s="45" t="n"/>
      <c r="E116" s="45" t="n"/>
      <c r="F116" s="45" t="n"/>
      <c r="G116" s="45" t="n"/>
      <c r="H116" s="7" t="n"/>
      <c r="I116" s="7" t="n"/>
      <c r="J116" s="14">
        <f>IF(H116&gt;0,H116*12,0)</f>
        <v/>
      </c>
      <c r="K116" s="14">
        <f>IF(I116&gt;0,I116*12,0)</f>
        <v/>
      </c>
      <c r="L116" s="14">
        <f>IF(I116&gt;0,I116-H116,0)</f>
        <v/>
      </c>
      <c r="M116" s="30">
        <f>IF(H116&gt;0,(I116-H116)/H116,"-")</f>
        <v/>
      </c>
      <c r="N116" s="46" t="n"/>
    </row>
    <row r="117" ht="18" customHeight="1">
      <c r="B117" s="47" t="n">
        <v>114</v>
      </c>
      <c r="C117" s="45" t="n"/>
      <c r="D117" s="45" t="n"/>
      <c r="E117" s="45" t="n"/>
      <c r="F117" s="45" t="n"/>
      <c r="G117" s="45" t="n"/>
      <c r="H117" s="7" t="n"/>
      <c r="I117" s="7" t="n"/>
      <c r="J117" s="15">
        <f>IF(H117&gt;0,H117*12,0)</f>
        <v/>
      </c>
      <c r="K117" s="15">
        <f>IF(I117&gt;0,I117*12,0)</f>
        <v/>
      </c>
      <c r="L117" s="15">
        <f>IF(I117&gt;0,I117-H117,0)</f>
        <v/>
      </c>
      <c r="M117" s="28">
        <f>IF(H117&gt;0,(I117-H117)/H117,"-")</f>
        <v/>
      </c>
      <c r="N117" s="46" t="n"/>
    </row>
    <row r="118" ht="18" customHeight="1">
      <c r="B118" s="44" t="n">
        <v>115</v>
      </c>
      <c r="C118" s="45" t="n"/>
      <c r="D118" s="45" t="n"/>
      <c r="E118" s="45" t="n"/>
      <c r="F118" s="45" t="n"/>
      <c r="G118" s="45" t="n"/>
      <c r="H118" s="7" t="n"/>
      <c r="I118" s="7" t="n"/>
      <c r="J118" s="14">
        <f>IF(H118&gt;0,H118*12,0)</f>
        <v/>
      </c>
      <c r="K118" s="14">
        <f>IF(I118&gt;0,I118*12,0)</f>
        <v/>
      </c>
      <c r="L118" s="14">
        <f>IF(I118&gt;0,I118-H118,0)</f>
        <v/>
      </c>
      <c r="M118" s="30">
        <f>IF(H118&gt;0,(I118-H118)/H118,"-")</f>
        <v/>
      </c>
      <c r="N118" s="46" t="n"/>
    </row>
    <row r="119" ht="18" customHeight="1">
      <c r="B119" s="47" t="n">
        <v>116</v>
      </c>
      <c r="C119" s="45" t="n"/>
      <c r="D119" s="45" t="n"/>
      <c r="E119" s="45" t="n"/>
      <c r="F119" s="45" t="n"/>
      <c r="G119" s="45" t="n"/>
      <c r="H119" s="7" t="n"/>
      <c r="I119" s="7" t="n"/>
      <c r="J119" s="15">
        <f>IF(H119&gt;0,H119*12,0)</f>
        <v/>
      </c>
      <c r="K119" s="15">
        <f>IF(I119&gt;0,I119*12,0)</f>
        <v/>
      </c>
      <c r="L119" s="15">
        <f>IF(I119&gt;0,I119-H119,0)</f>
        <v/>
      </c>
      <c r="M119" s="28">
        <f>IF(H119&gt;0,(I119-H119)/H119,"-")</f>
        <v/>
      </c>
      <c r="N119" s="46" t="n"/>
    </row>
    <row r="120" ht="18" customHeight="1">
      <c r="B120" s="44" t="n">
        <v>117</v>
      </c>
      <c r="C120" s="45" t="n"/>
      <c r="D120" s="45" t="n"/>
      <c r="E120" s="45" t="n"/>
      <c r="F120" s="45" t="n"/>
      <c r="G120" s="45" t="n"/>
      <c r="H120" s="7" t="n"/>
      <c r="I120" s="7" t="n"/>
      <c r="J120" s="14">
        <f>IF(H120&gt;0,H120*12,0)</f>
        <v/>
      </c>
      <c r="K120" s="14">
        <f>IF(I120&gt;0,I120*12,0)</f>
        <v/>
      </c>
      <c r="L120" s="14">
        <f>IF(I120&gt;0,I120-H120,0)</f>
        <v/>
      </c>
      <c r="M120" s="30">
        <f>IF(H120&gt;0,(I120-H120)/H120,"-")</f>
        <v/>
      </c>
      <c r="N120" s="46" t="n"/>
    </row>
    <row r="121" ht="18" customHeight="1">
      <c r="B121" s="47" t="n">
        <v>118</v>
      </c>
      <c r="C121" s="45" t="n"/>
      <c r="D121" s="45" t="n"/>
      <c r="E121" s="45" t="n"/>
      <c r="F121" s="45" t="n"/>
      <c r="G121" s="45" t="n"/>
      <c r="H121" s="7" t="n"/>
      <c r="I121" s="7" t="n"/>
      <c r="J121" s="15">
        <f>IF(H121&gt;0,H121*12,0)</f>
        <v/>
      </c>
      <c r="K121" s="15">
        <f>IF(I121&gt;0,I121*12,0)</f>
        <v/>
      </c>
      <c r="L121" s="15">
        <f>IF(I121&gt;0,I121-H121,0)</f>
        <v/>
      </c>
      <c r="M121" s="28">
        <f>IF(H121&gt;0,(I121-H121)/H121,"-")</f>
        <v/>
      </c>
      <c r="N121" s="46" t="n"/>
    </row>
    <row r="122" ht="18" customHeight="1">
      <c r="B122" s="44" t="n">
        <v>119</v>
      </c>
      <c r="C122" s="45" t="n"/>
      <c r="D122" s="45" t="n"/>
      <c r="E122" s="45" t="n"/>
      <c r="F122" s="45" t="n"/>
      <c r="G122" s="45" t="n"/>
      <c r="H122" s="7" t="n"/>
      <c r="I122" s="7" t="n"/>
      <c r="J122" s="14">
        <f>IF(H122&gt;0,H122*12,0)</f>
        <v/>
      </c>
      <c r="K122" s="14">
        <f>IF(I122&gt;0,I122*12,0)</f>
        <v/>
      </c>
      <c r="L122" s="14">
        <f>IF(I122&gt;0,I122-H122,0)</f>
        <v/>
      </c>
      <c r="M122" s="30">
        <f>IF(H122&gt;0,(I122-H122)/H122,"-")</f>
        <v/>
      </c>
      <c r="N122" s="46" t="n"/>
    </row>
    <row r="123" ht="18" customHeight="1">
      <c r="B123" s="47" t="n">
        <v>120</v>
      </c>
      <c r="C123" s="45" t="n"/>
      <c r="D123" s="45" t="n"/>
      <c r="E123" s="45" t="n"/>
      <c r="F123" s="45" t="n"/>
      <c r="G123" s="45" t="n"/>
      <c r="H123" s="7" t="n"/>
      <c r="I123" s="7" t="n"/>
      <c r="J123" s="15">
        <f>IF(H123&gt;0,H123*12,0)</f>
        <v/>
      </c>
      <c r="K123" s="15">
        <f>IF(I123&gt;0,I123*12,0)</f>
        <v/>
      </c>
      <c r="L123" s="15">
        <f>IF(I123&gt;0,I123-H123,0)</f>
        <v/>
      </c>
      <c r="M123" s="28">
        <f>IF(H123&gt;0,(I123-H123)/H123,"-")</f>
        <v/>
      </c>
      <c r="N123" s="46" t="n"/>
    </row>
    <row r="124" ht="18" customHeight="1">
      <c r="B124" s="44" t="n">
        <v>121</v>
      </c>
      <c r="C124" s="45" t="n"/>
      <c r="D124" s="45" t="n"/>
      <c r="E124" s="45" t="n"/>
      <c r="F124" s="45" t="n"/>
      <c r="G124" s="45" t="n"/>
      <c r="H124" s="7" t="n"/>
      <c r="I124" s="7" t="n"/>
      <c r="J124" s="14">
        <f>IF(H124&gt;0,H124*12,0)</f>
        <v/>
      </c>
      <c r="K124" s="14">
        <f>IF(I124&gt;0,I124*12,0)</f>
        <v/>
      </c>
      <c r="L124" s="14">
        <f>IF(I124&gt;0,I124-H124,0)</f>
        <v/>
      </c>
      <c r="M124" s="30">
        <f>IF(H124&gt;0,(I124-H124)/H124,"-")</f>
        <v/>
      </c>
      <c r="N124" s="46" t="n"/>
    </row>
    <row r="125" ht="18" customHeight="1">
      <c r="B125" s="47" t="n">
        <v>122</v>
      </c>
      <c r="C125" s="45" t="n"/>
      <c r="D125" s="45" t="n"/>
      <c r="E125" s="45" t="n"/>
      <c r="F125" s="45" t="n"/>
      <c r="G125" s="45" t="n"/>
      <c r="H125" s="7" t="n"/>
      <c r="I125" s="7" t="n"/>
      <c r="J125" s="15">
        <f>IF(H125&gt;0,H125*12,0)</f>
        <v/>
      </c>
      <c r="K125" s="15">
        <f>IF(I125&gt;0,I125*12,0)</f>
        <v/>
      </c>
      <c r="L125" s="15">
        <f>IF(I125&gt;0,I125-H125,0)</f>
        <v/>
      </c>
      <c r="M125" s="28">
        <f>IF(H125&gt;0,(I125-H125)/H125,"-")</f>
        <v/>
      </c>
      <c r="N125" s="46" t="n"/>
    </row>
    <row r="126" ht="18" customHeight="1">
      <c r="B126" s="44" t="n">
        <v>123</v>
      </c>
      <c r="C126" s="45" t="n"/>
      <c r="D126" s="45" t="n"/>
      <c r="E126" s="45" t="n"/>
      <c r="F126" s="45" t="n"/>
      <c r="G126" s="45" t="n"/>
      <c r="H126" s="7" t="n"/>
      <c r="I126" s="7" t="n"/>
      <c r="J126" s="14">
        <f>IF(H126&gt;0,H126*12,0)</f>
        <v/>
      </c>
      <c r="K126" s="14">
        <f>IF(I126&gt;0,I126*12,0)</f>
        <v/>
      </c>
      <c r="L126" s="14">
        <f>IF(I126&gt;0,I126-H126,0)</f>
        <v/>
      </c>
      <c r="M126" s="30">
        <f>IF(H126&gt;0,(I126-H126)/H126,"-")</f>
        <v/>
      </c>
      <c r="N126" s="46" t="n"/>
    </row>
    <row r="127" ht="18" customHeight="1">
      <c r="B127" s="47" t="n">
        <v>124</v>
      </c>
      <c r="C127" s="45" t="n"/>
      <c r="D127" s="45" t="n"/>
      <c r="E127" s="45" t="n"/>
      <c r="F127" s="45" t="n"/>
      <c r="G127" s="45" t="n"/>
      <c r="H127" s="7" t="n"/>
      <c r="I127" s="7" t="n"/>
      <c r="J127" s="15">
        <f>IF(H127&gt;0,H127*12,0)</f>
        <v/>
      </c>
      <c r="K127" s="15">
        <f>IF(I127&gt;0,I127*12,0)</f>
        <v/>
      </c>
      <c r="L127" s="15">
        <f>IF(I127&gt;0,I127-H127,0)</f>
        <v/>
      </c>
      <c r="M127" s="28">
        <f>IF(H127&gt;0,(I127-H127)/H127,"-")</f>
        <v/>
      </c>
      <c r="N127" s="46" t="n"/>
    </row>
    <row r="128" ht="18" customHeight="1">
      <c r="B128" s="44" t="n">
        <v>125</v>
      </c>
      <c r="C128" s="45" t="n"/>
      <c r="D128" s="45" t="n"/>
      <c r="E128" s="45" t="n"/>
      <c r="F128" s="45" t="n"/>
      <c r="G128" s="45" t="n"/>
      <c r="H128" s="7" t="n"/>
      <c r="I128" s="7" t="n"/>
      <c r="J128" s="14">
        <f>IF(H128&gt;0,H128*12,0)</f>
        <v/>
      </c>
      <c r="K128" s="14">
        <f>IF(I128&gt;0,I128*12,0)</f>
        <v/>
      </c>
      <c r="L128" s="14">
        <f>IF(I128&gt;0,I128-H128,0)</f>
        <v/>
      </c>
      <c r="M128" s="30">
        <f>IF(H128&gt;0,(I128-H128)/H128,"-")</f>
        <v/>
      </c>
      <c r="N128" s="46" t="n"/>
    </row>
    <row r="129" ht="18" customHeight="1">
      <c r="B129" s="47" t="n">
        <v>126</v>
      </c>
      <c r="C129" s="45" t="n"/>
      <c r="D129" s="45" t="n"/>
      <c r="E129" s="45" t="n"/>
      <c r="F129" s="45" t="n"/>
      <c r="G129" s="45" t="n"/>
      <c r="H129" s="7" t="n"/>
      <c r="I129" s="7" t="n"/>
      <c r="J129" s="15">
        <f>IF(H129&gt;0,H129*12,0)</f>
        <v/>
      </c>
      <c r="K129" s="15">
        <f>IF(I129&gt;0,I129*12,0)</f>
        <v/>
      </c>
      <c r="L129" s="15">
        <f>IF(I129&gt;0,I129-H129,0)</f>
        <v/>
      </c>
      <c r="M129" s="28">
        <f>IF(H129&gt;0,(I129-H129)/H129,"-")</f>
        <v/>
      </c>
      <c r="N129" s="46" t="n"/>
    </row>
    <row r="130" ht="18" customHeight="1">
      <c r="B130" s="44" t="n">
        <v>127</v>
      </c>
      <c r="C130" s="45" t="n"/>
      <c r="D130" s="45" t="n"/>
      <c r="E130" s="45" t="n"/>
      <c r="F130" s="45" t="n"/>
      <c r="G130" s="45" t="n"/>
      <c r="H130" s="7" t="n"/>
      <c r="I130" s="7" t="n"/>
      <c r="J130" s="14">
        <f>IF(H130&gt;0,H130*12,0)</f>
        <v/>
      </c>
      <c r="K130" s="14">
        <f>IF(I130&gt;0,I130*12,0)</f>
        <v/>
      </c>
      <c r="L130" s="14">
        <f>IF(I130&gt;0,I130-H130,0)</f>
        <v/>
      </c>
      <c r="M130" s="30">
        <f>IF(H130&gt;0,(I130-H130)/H130,"-")</f>
        <v/>
      </c>
      <c r="N130" s="46" t="n"/>
    </row>
    <row r="131" ht="18" customHeight="1">
      <c r="B131" s="47" t="n">
        <v>128</v>
      </c>
      <c r="C131" s="45" t="n"/>
      <c r="D131" s="45" t="n"/>
      <c r="E131" s="45" t="n"/>
      <c r="F131" s="45" t="n"/>
      <c r="G131" s="45" t="n"/>
      <c r="H131" s="7" t="n"/>
      <c r="I131" s="7" t="n"/>
      <c r="J131" s="15">
        <f>IF(H131&gt;0,H131*12,0)</f>
        <v/>
      </c>
      <c r="K131" s="15">
        <f>IF(I131&gt;0,I131*12,0)</f>
        <v/>
      </c>
      <c r="L131" s="15">
        <f>IF(I131&gt;0,I131-H131,0)</f>
        <v/>
      </c>
      <c r="M131" s="28">
        <f>IF(H131&gt;0,(I131-H131)/H131,"-")</f>
        <v/>
      </c>
      <c r="N131" s="46" t="n"/>
    </row>
    <row r="132" ht="18" customHeight="1">
      <c r="B132" s="44" t="n">
        <v>129</v>
      </c>
      <c r="C132" s="45" t="n"/>
      <c r="D132" s="45" t="n"/>
      <c r="E132" s="45" t="n"/>
      <c r="F132" s="45" t="n"/>
      <c r="G132" s="45" t="n"/>
      <c r="H132" s="7" t="n"/>
      <c r="I132" s="7" t="n"/>
      <c r="J132" s="14">
        <f>IF(H132&gt;0,H132*12,0)</f>
        <v/>
      </c>
      <c r="K132" s="14">
        <f>IF(I132&gt;0,I132*12,0)</f>
        <v/>
      </c>
      <c r="L132" s="14">
        <f>IF(I132&gt;0,I132-H132,0)</f>
        <v/>
      </c>
      <c r="M132" s="30">
        <f>IF(H132&gt;0,(I132-H132)/H132,"-")</f>
        <v/>
      </c>
      <c r="N132" s="46" t="n"/>
    </row>
    <row r="133" ht="18" customHeight="1">
      <c r="B133" s="47" t="n">
        <v>130</v>
      </c>
      <c r="C133" s="45" t="n"/>
      <c r="D133" s="45" t="n"/>
      <c r="E133" s="45" t="n"/>
      <c r="F133" s="45" t="n"/>
      <c r="G133" s="45" t="n"/>
      <c r="H133" s="7" t="n"/>
      <c r="I133" s="7" t="n"/>
      <c r="J133" s="15">
        <f>IF(H133&gt;0,H133*12,0)</f>
        <v/>
      </c>
      <c r="K133" s="15">
        <f>IF(I133&gt;0,I133*12,0)</f>
        <v/>
      </c>
      <c r="L133" s="15">
        <f>IF(I133&gt;0,I133-H133,0)</f>
        <v/>
      </c>
      <c r="M133" s="28">
        <f>IF(H133&gt;0,(I133-H133)/H133,"-")</f>
        <v/>
      </c>
      <c r="N133" s="46" t="n"/>
    </row>
    <row r="134" ht="18" customHeight="1">
      <c r="B134" s="44" t="n">
        <v>131</v>
      </c>
      <c r="C134" s="45" t="n"/>
      <c r="D134" s="45" t="n"/>
      <c r="E134" s="45" t="n"/>
      <c r="F134" s="45" t="n"/>
      <c r="G134" s="45" t="n"/>
      <c r="H134" s="7" t="n"/>
      <c r="I134" s="7" t="n"/>
      <c r="J134" s="14">
        <f>IF(H134&gt;0,H134*12,0)</f>
        <v/>
      </c>
      <c r="K134" s="14">
        <f>IF(I134&gt;0,I134*12,0)</f>
        <v/>
      </c>
      <c r="L134" s="14">
        <f>IF(I134&gt;0,I134-H134,0)</f>
        <v/>
      </c>
      <c r="M134" s="30">
        <f>IF(H134&gt;0,(I134-H134)/H134,"-")</f>
        <v/>
      </c>
      <c r="N134" s="46" t="n"/>
    </row>
    <row r="135" ht="18" customHeight="1">
      <c r="B135" s="47" t="n">
        <v>132</v>
      </c>
      <c r="C135" s="45" t="n"/>
      <c r="D135" s="45" t="n"/>
      <c r="E135" s="45" t="n"/>
      <c r="F135" s="45" t="n"/>
      <c r="G135" s="45" t="n"/>
      <c r="H135" s="7" t="n"/>
      <c r="I135" s="7" t="n"/>
      <c r="J135" s="15">
        <f>IF(H135&gt;0,H135*12,0)</f>
        <v/>
      </c>
      <c r="K135" s="15">
        <f>IF(I135&gt;0,I135*12,0)</f>
        <v/>
      </c>
      <c r="L135" s="15">
        <f>IF(I135&gt;0,I135-H135,0)</f>
        <v/>
      </c>
      <c r="M135" s="28">
        <f>IF(H135&gt;0,(I135-H135)/H135,"-")</f>
        <v/>
      </c>
      <c r="N135" s="46" t="n"/>
    </row>
    <row r="136" ht="18" customHeight="1">
      <c r="B136" s="44" t="n">
        <v>133</v>
      </c>
      <c r="C136" s="45" t="n"/>
      <c r="D136" s="45" t="n"/>
      <c r="E136" s="45" t="n"/>
      <c r="F136" s="45" t="n"/>
      <c r="G136" s="45" t="n"/>
      <c r="H136" s="7" t="n"/>
      <c r="I136" s="7" t="n"/>
      <c r="J136" s="14">
        <f>IF(H136&gt;0,H136*12,0)</f>
        <v/>
      </c>
      <c r="K136" s="14">
        <f>IF(I136&gt;0,I136*12,0)</f>
        <v/>
      </c>
      <c r="L136" s="14">
        <f>IF(I136&gt;0,I136-H136,0)</f>
        <v/>
      </c>
      <c r="M136" s="30">
        <f>IF(H136&gt;0,(I136-H136)/H136,"-")</f>
        <v/>
      </c>
      <c r="N136" s="46" t="n"/>
    </row>
    <row r="137" ht="18" customHeight="1">
      <c r="B137" s="47" t="n">
        <v>134</v>
      </c>
      <c r="C137" s="45" t="n"/>
      <c r="D137" s="45" t="n"/>
      <c r="E137" s="45" t="n"/>
      <c r="F137" s="45" t="n"/>
      <c r="G137" s="45" t="n"/>
      <c r="H137" s="7" t="n"/>
      <c r="I137" s="7" t="n"/>
      <c r="J137" s="15">
        <f>IF(H137&gt;0,H137*12,0)</f>
        <v/>
      </c>
      <c r="K137" s="15">
        <f>IF(I137&gt;0,I137*12,0)</f>
        <v/>
      </c>
      <c r="L137" s="15">
        <f>IF(I137&gt;0,I137-H137,0)</f>
        <v/>
      </c>
      <c r="M137" s="28">
        <f>IF(H137&gt;0,(I137-H137)/H137,"-")</f>
        <v/>
      </c>
      <c r="N137" s="46" t="n"/>
    </row>
    <row r="138" ht="18" customHeight="1">
      <c r="B138" s="44" t="n">
        <v>135</v>
      </c>
      <c r="C138" s="45" t="n"/>
      <c r="D138" s="45" t="n"/>
      <c r="E138" s="45" t="n"/>
      <c r="F138" s="45" t="n"/>
      <c r="G138" s="45" t="n"/>
      <c r="H138" s="7" t="n"/>
      <c r="I138" s="7" t="n"/>
      <c r="J138" s="14">
        <f>IF(H138&gt;0,H138*12,0)</f>
        <v/>
      </c>
      <c r="K138" s="14">
        <f>IF(I138&gt;0,I138*12,0)</f>
        <v/>
      </c>
      <c r="L138" s="14">
        <f>IF(I138&gt;0,I138-H138,0)</f>
        <v/>
      </c>
      <c r="M138" s="30">
        <f>IF(H138&gt;0,(I138-H138)/H138,"-")</f>
        <v/>
      </c>
      <c r="N138" s="46" t="n"/>
    </row>
    <row r="139" ht="18" customHeight="1">
      <c r="B139" s="47" t="n">
        <v>136</v>
      </c>
      <c r="C139" s="45" t="n"/>
      <c r="D139" s="45" t="n"/>
      <c r="E139" s="45" t="n"/>
      <c r="F139" s="45" t="n"/>
      <c r="G139" s="45" t="n"/>
      <c r="H139" s="7" t="n"/>
      <c r="I139" s="7" t="n"/>
      <c r="J139" s="15">
        <f>IF(H139&gt;0,H139*12,0)</f>
        <v/>
      </c>
      <c r="K139" s="15">
        <f>IF(I139&gt;0,I139*12,0)</f>
        <v/>
      </c>
      <c r="L139" s="15">
        <f>IF(I139&gt;0,I139-H139,0)</f>
        <v/>
      </c>
      <c r="M139" s="28">
        <f>IF(H139&gt;0,(I139-H139)/H139,"-")</f>
        <v/>
      </c>
      <c r="N139" s="46" t="n"/>
    </row>
    <row r="140" ht="18" customHeight="1">
      <c r="B140" s="44" t="n">
        <v>137</v>
      </c>
      <c r="C140" s="45" t="n"/>
      <c r="D140" s="45" t="n"/>
      <c r="E140" s="45" t="n"/>
      <c r="F140" s="45" t="n"/>
      <c r="G140" s="45" t="n"/>
      <c r="H140" s="7" t="n"/>
      <c r="I140" s="7" t="n"/>
      <c r="J140" s="14">
        <f>IF(H140&gt;0,H140*12,0)</f>
        <v/>
      </c>
      <c r="K140" s="14">
        <f>IF(I140&gt;0,I140*12,0)</f>
        <v/>
      </c>
      <c r="L140" s="14">
        <f>IF(I140&gt;0,I140-H140,0)</f>
        <v/>
      </c>
      <c r="M140" s="30">
        <f>IF(H140&gt;0,(I140-H140)/H140,"-")</f>
        <v/>
      </c>
      <c r="N140" s="46" t="n"/>
    </row>
    <row r="141" ht="18" customHeight="1">
      <c r="B141" s="47" t="n">
        <v>138</v>
      </c>
      <c r="C141" s="45" t="n"/>
      <c r="D141" s="45" t="n"/>
      <c r="E141" s="45" t="n"/>
      <c r="F141" s="45" t="n"/>
      <c r="G141" s="45" t="n"/>
      <c r="H141" s="7" t="n"/>
      <c r="I141" s="7" t="n"/>
      <c r="J141" s="15">
        <f>IF(H141&gt;0,H141*12,0)</f>
        <v/>
      </c>
      <c r="K141" s="15">
        <f>IF(I141&gt;0,I141*12,0)</f>
        <v/>
      </c>
      <c r="L141" s="15">
        <f>IF(I141&gt;0,I141-H141,0)</f>
        <v/>
      </c>
      <c r="M141" s="28">
        <f>IF(H141&gt;0,(I141-H141)/H141,"-")</f>
        <v/>
      </c>
      <c r="N141" s="46" t="n"/>
    </row>
    <row r="142" ht="18" customHeight="1">
      <c r="B142" s="44" t="n">
        <v>139</v>
      </c>
      <c r="C142" s="45" t="n"/>
      <c r="D142" s="45" t="n"/>
      <c r="E142" s="45" t="n"/>
      <c r="F142" s="45" t="n"/>
      <c r="G142" s="45" t="n"/>
      <c r="H142" s="7" t="n"/>
      <c r="I142" s="7" t="n"/>
      <c r="J142" s="14">
        <f>IF(H142&gt;0,H142*12,0)</f>
        <v/>
      </c>
      <c r="K142" s="14">
        <f>IF(I142&gt;0,I142*12,0)</f>
        <v/>
      </c>
      <c r="L142" s="14">
        <f>IF(I142&gt;0,I142-H142,0)</f>
        <v/>
      </c>
      <c r="M142" s="30">
        <f>IF(H142&gt;0,(I142-H142)/H142,"-")</f>
        <v/>
      </c>
      <c r="N142" s="46" t="n"/>
    </row>
    <row r="143" ht="18" customHeight="1">
      <c r="B143" s="47" t="n">
        <v>140</v>
      </c>
      <c r="C143" s="45" t="n"/>
      <c r="D143" s="45" t="n"/>
      <c r="E143" s="45" t="n"/>
      <c r="F143" s="45" t="n"/>
      <c r="G143" s="45" t="n"/>
      <c r="H143" s="7" t="n"/>
      <c r="I143" s="7" t="n"/>
      <c r="J143" s="15">
        <f>IF(H143&gt;0,H143*12,0)</f>
        <v/>
      </c>
      <c r="K143" s="15">
        <f>IF(I143&gt;0,I143*12,0)</f>
        <v/>
      </c>
      <c r="L143" s="15">
        <f>IF(I143&gt;0,I143-H143,0)</f>
        <v/>
      </c>
      <c r="M143" s="28">
        <f>IF(H143&gt;0,(I143-H143)/H143,"-")</f>
        <v/>
      </c>
      <c r="N143" s="46" t="n"/>
    </row>
    <row r="144" ht="18" customHeight="1">
      <c r="B144" s="44" t="n">
        <v>141</v>
      </c>
      <c r="C144" s="45" t="n"/>
      <c r="D144" s="45" t="n"/>
      <c r="E144" s="45" t="n"/>
      <c r="F144" s="45" t="n"/>
      <c r="G144" s="45" t="n"/>
      <c r="H144" s="7" t="n"/>
      <c r="I144" s="7" t="n"/>
      <c r="J144" s="14">
        <f>IF(H144&gt;0,H144*12,0)</f>
        <v/>
      </c>
      <c r="K144" s="14">
        <f>IF(I144&gt;0,I144*12,0)</f>
        <v/>
      </c>
      <c r="L144" s="14">
        <f>IF(I144&gt;0,I144-H144,0)</f>
        <v/>
      </c>
      <c r="M144" s="30">
        <f>IF(H144&gt;0,(I144-H144)/H144,"-")</f>
        <v/>
      </c>
      <c r="N144" s="46" t="n"/>
    </row>
    <row r="145" ht="18" customHeight="1">
      <c r="B145" s="47" t="n">
        <v>142</v>
      </c>
      <c r="C145" s="45" t="n"/>
      <c r="D145" s="45" t="n"/>
      <c r="E145" s="45" t="n"/>
      <c r="F145" s="45" t="n"/>
      <c r="G145" s="45" t="n"/>
      <c r="H145" s="7" t="n"/>
      <c r="I145" s="7" t="n"/>
      <c r="J145" s="15">
        <f>IF(H145&gt;0,H145*12,0)</f>
        <v/>
      </c>
      <c r="K145" s="15">
        <f>IF(I145&gt;0,I145*12,0)</f>
        <v/>
      </c>
      <c r="L145" s="15">
        <f>IF(I145&gt;0,I145-H145,0)</f>
        <v/>
      </c>
      <c r="M145" s="28">
        <f>IF(H145&gt;0,(I145-H145)/H145,"-")</f>
        <v/>
      </c>
      <c r="N145" s="46" t="n"/>
    </row>
    <row r="146" ht="18" customHeight="1">
      <c r="B146" s="44" t="n">
        <v>143</v>
      </c>
      <c r="C146" s="45" t="n"/>
      <c r="D146" s="45" t="n"/>
      <c r="E146" s="45" t="n"/>
      <c r="F146" s="45" t="n"/>
      <c r="G146" s="45" t="n"/>
      <c r="H146" s="7" t="n"/>
      <c r="I146" s="7" t="n"/>
      <c r="J146" s="14">
        <f>IF(H146&gt;0,H146*12,0)</f>
        <v/>
      </c>
      <c r="K146" s="14">
        <f>IF(I146&gt;0,I146*12,0)</f>
        <v/>
      </c>
      <c r="L146" s="14">
        <f>IF(I146&gt;0,I146-H146,0)</f>
        <v/>
      </c>
      <c r="M146" s="30">
        <f>IF(H146&gt;0,(I146-H146)/H146,"-")</f>
        <v/>
      </c>
      <c r="N146" s="46" t="n"/>
    </row>
    <row r="147" ht="18" customHeight="1">
      <c r="B147" s="47" t="n">
        <v>144</v>
      </c>
      <c r="C147" s="45" t="n"/>
      <c r="D147" s="45" t="n"/>
      <c r="E147" s="45" t="n"/>
      <c r="F147" s="45" t="n"/>
      <c r="G147" s="45" t="n"/>
      <c r="H147" s="7" t="n"/>
      <c r="I147" s="7" t="n"/>
      <c r="J147" s="15">
        <f>IF(H147&gt;0,H147*12,0)</f>
        <v/>
      </c>
      <c r="K147" s="15">
        <f>IF(I147&gt;0,I147*12,0)</f>
        <v/>
      </c>
      <c r="L147" s="15">
        <f>IF(I147&gt;0,I147-H147,0)</f>
        <v/>
      </c>
      <c r="M147" s="28">
        <f>IF(H147&gt;0,(I147-H147)/H147,"-")</f>
        <v/>
      </c>
      <c r="N147" s="46" t="n"/>
    </row>
    <row r="148" ht="18" customHeight="1">
      <c r="B148" s="44" t="n">
        <v>145</v>
      </c>
      <c r="C148" s="45" t="n"/>
      <c r="D148" s="45" t="n"/>
      <c r="E148" s="45" t="n"/>
      <c r="F148" s="45" t="n"/>
      <c r="G148" s="45" t="n"/>
      <c r="H148" s="7" t="n"/>
      <c r="I148" s="7" t="n"/>
      <c r="J148" s="14">
        <f>IF(H148&gt;0,H148*12,0)</f>
        <v/>
      </c>
      <c r="K148" s="14">
        <f>IF(I148&gt;0,I148*12,0)</f>
        <v/>
      </c>
      <c r="L148" s="14">
        <f>IF(I148&gt;0,I148-H148,0)</f>
        <v/>
      </c>
      <c r="M148" s="30">
        <f>IF(H148&gt;0,(I148-H148)/H148,"-")</f>
        <v/>
      </c>
      <c r="N148" s="46" t="n"/>
    </row>
    <row r="149" ht="18" customHeight="1">
      <c r="B149" s="47" t="n">
        <v>146</v>
      </c>
      <c r="C149" s="45" t="n"/>
      <c r="D149" s="45" t="n"/>
      <c r="E149" s="45" t="n"/>
      <c r="F149" s="45" t="n"/>
      <c r="G149" s="45" t="n"/>
      <c r="H149" s="7" t="n"/>
      <c r="I149" s="7" t="n"/>
      <c r="J149" s="15">
        <f>IF(H149&gt;0,H149*12,0)</f>
        <v/>
      </c>
      <c r="K149" s="15">
        <f>IF(I149&gt;0,I149*12,0)</f>
        <v/>
      </c>
      <c r="L149" s="15">
        <f>IF(I149&gt;0,I149-H149,0)</f>
        <v/>
      </c>
      <c r="M149" s="28">
        <f>IF(H149&gt;0,(I149-H149)/H149,"-")</f>
        <v/>
      </c>
      <c r="N149" s="46" t="n"/>
    </row>
    <row r="150" ht="18" customHeight="1">
      <c r="B150" s="44" t="n">
        <v>147</v>
      </c>
      <c r="C150" s="45" t="n"/>
      <c r="D150" s="45" t="n"/>
      <c r="E150" s="45" t="n"/>
      <c r="F150" s="45" t="n"/>
      <c r="G150" s="45" t="n"/>
      <c r="H150" s="7" t="n"/>
      <c r="I150" s="7" t="n"/>
      <c r="J150" s="14">
        <f>IF(H150&gt;0,H150*12,0)</f>
        <v/>
      </c>
      <c r="K150" s="14">
        <f>IF(I150&gt;0,I150*12,0)</f>
        <v/>
      </c>
      <c r="L150" s="14">
        <f>IF(I150&gt;0,I150-H150,0)</f>
        <v/>
      </c>
      <c r="M150" s="30">
        <f>IF(H150&gt;0,(I150-H150)/H150,"-")</f>
        <v/>
      </c>
      <c r="N150" s="46" t="n"/>
    </row>
    <row r="151" ht="18" customHeight="1">
      <c r="B151" s="47" t="n">
        <v>148</v>
      </c>
      <c r="C151" s="45" t="n"/>
      <c r="D151" s="45" t="n"/>
      <c r="E151" s="45" t="n"/>
      <c r="F151" s="45" t="n"/>
      <c r="G151" s="45" t="n"/>
      <c r="H151" s="7" t="n"/>
      <c r="I151" s="7" t="n"/>
      <c r="J151" s="15">
        <f>IF(H151&gt;0,H151*12,0)</f>
        <v/>
      </c>
      <c r="K151" s="15">
        <f>IF(I151&gt;0,I151*12,0)</f>
        <v/>
      </c>
      <c r="L151" s="15">
        <f>IF(I151&gt;0,I151-H151,0)</f>
        <v/>
      </c>
      <c r="M151" s="28">
        <f>IF(H151&gt;0,(I151-H151)/H151,"-")</f>
        <v/>
      </c>
      <c r="N151" s="46" t="n"/>
    </row>
    <row r="152" ht="18" customHeight="1">
      <c r="B152" s="44" t="n">
        <v>149</v>
      </c>
      <c r="C152" s="45" t="n"/>
      <c r="D152" s="45" t="n"/>
      <c r="E152" s="45" t="n"/>
      <c r="F152" s="45" t="n"/>
      <c r="G152" s="45" t="n"/>
      <c r="H152" s="7" t="n"/>
      <c r="I152" s="7" t="n"/>
      <c r="J152" s="14">
        <f>IF(H152&gt;0,H152*12,0)</f>
        <v/>
      </c>
      <c r="K152" s="14">
        <f>IF(I152&gt;0,I152*12,0)</f>
        <v/>
      </c>
      <c r="L152" s="14">
        <f>IF(I152&gt;0,I152-H152,0)</f>
        <v/>
      </c>
      <c r="M152" s="30">
        <f>IF(H152&gt;0,(I152-H152)/H152,"-")</f>
        <v/>
      </c>
      <c r="N152" s="46" t="n"/>
    </row>
    <row r="153" ht="18" customHeight="1">
      <c r="B153" s="47" t="n">
        <v>150</v>
      </c>
      <c r="C153" s="45" t="n"/>
      <c r="D153" s="45" t="n"/>
      <c r="E153" s="45" t="n"/>
      <c r="F153" s="45" t="n"/>
      <c r="G153" s="45" t="n"/>
      <c r="H153" s="7" t="n"/>
      <c r="I153" s="7" t="n"/>
      <c r="J153" s="15">
        <f>IF(H153&gt;0,H153*12,0)</f>
        <v/>
      </c>
      <c r="K153" s="15">
        <f>IF(I153&gt;0,I153*12,0)</f>
        <v/>
      </c>
      <c r="L153" s="15">
        <f>IF(I153&gt;0,I153-H153,0)</f>
        <v/>
      </c>
      <c r="M153" s="28">
        <f>IF(H153&gt;0,(I153-H153)/H153,"-")</f>
        <v/>
      </c>
      <c r="N153" s="46" t="n"/>
    </row>
    <row r="154" ht="18" customHeight="1">
      <c r="B154" s="44" t="n">
        <v>151</v>
      </c>
      <c r="C154" s="45" t="n"/>
      <c r="D154" s="45" t="n"/>
      <c r="E154" s="45" t="n"/>
      <c r="F154" s="45" t="n"/>
      <c r="G154" s="45" t="n"/>
      <c r="H154" s="7" t="n"/>
      <c r="I154" s="7" t="n"/>
      <c r="J154" s="14">
        <f>IF(H154&gt;0,H154*12,0)</f>
        <v/>
      </c>
      <c r="K154" s="14">
        <f>IF(I154&gt;0,I154*12,0)</f>
        <v/>
      </c>
      <c r="L154" s="14">
        <f>IF(I154&gt;0,I154-H154,0)</f>
        <v/>
      </c>
      <c r="M154" s="30">
        <f>IF(H154&gt;0,(I154-H154)/H154,"-")</f>
        <v/>
      </c>
      <c r="N154" s="46" t="n"/>
    </row>
    <row r="155" ht="18" customHeight="1">
      <c r="B155" s="47" t="n">
        <v>152</v>
      </c>
      <c r="C155" s="45" t="n"/>
      <c r="D155" s="45" t="n"/>
      <c r="E155" s="45" t="n"/>
      <c r="F155" s="45" t="n"/>
      <c r="G155" s="45" t="n"/>
      <c r="H155" s="7" t="n"/>
      <c r="I155" s="7" t="n"/>
      <c r="J155" s="15">
        <f>IF(H155&gt;0,H155*12,0)</f>
        <v/>
      </c>
      <c r="K155" s="15">
        <f>IF(I155&gt;0,I155*12,0)</f>
        <v/>
      </c>
      <c r="L155" s="15">
        <f>IF(I155&gt;0,I155-H155,0)</f>
        <v/>
      </c>
      <c r="M155" s="28">
        <f>IF(H155&gt;0,(I155-H155)/H155,"-")</f>
        <v/>
      </c>
      <c r="N155" s="46" t="n"/>
    </row>
    <row r="156" ht="18" customHeight="1">
      <c r="B156" s="44" t="n">
        <v>153</v>
      </c>
      <c r="C156" s="45" t="n"/>
      <c r="D156" s="45" t="n"/>
      <c r="E156" s="45" t="n"/>
      <c r="F156" s="45" t="n"/>
      <c r="G156" s="45" t="n"/>
      <c r="H156" s="7" t="n"/>
      <c r="I156" s="7" t="n"/>
      <c r="J156" s="14">
        <f>IF(H156&gt;0,H156*12,0)</f>
        <v/>
      </c>
      <c r="K156" s="14">
        <f>IF(I156&gt;0,I156*12,0)</f>
        <v/>
      </c>
      <c r="L156" s="14">
        <f>IF(I156&gt;0,I156-H156,0)</f>
        <v/>
      </c>
      <c r="M156" s="30">
        <f>IF(H156&gt;0,(I156-H156)/H156,"-")</f>
        <v/>
      </c>
      <c r="N156" s="46" t="n"/>
    </row>
    <row r="157" ht="18" customHeight="1">
      <c r="B157" s="47" t="n">
        <v>154</v>
      </c>
      <c r="C157" s="45" t="n"/>
      <c r="D157" s="45" t="n"/>
      <c r="E157" s="45" t="n"/>
      <c r="F157" s="45" t="n"/>
      <c r="G157" s="45" t="n"/>
      <c r="H157" s="7" t="n"/>
      <c r="I157" s="7" t="n"/>
      <c r="J157" s="15">
        <f>IF(H157&gt;0,H157*12,0)</f>
        <v/>
      </c>
      <c r="K157" s="15">
        <f>IF(I157&gt;0,I157*12,0)</f>
        <v/>
      </c>
      <c r="L157" s="15">
        <f>IF(I157&gt;0,I157-H157,0)</f>
        <v/>
      </c>
      <c r="M157" s="28">
        <f>IF(H157&gt;0,(I157-H157)/H157,"-")</f>
        <v/>
      </c>
      <c r="N157" s="46" t="n"/>
    </row>
    <row r="158" ht="18" customHeight="1">
      <c r="B158" s="44" t="n">
        <v>155</v>
      </c>
      <c r="C158" s="45" t="n"/>
      <c r="D158" s="45" t="n"/>
      <c r="E158" s="45" t="n"/>
      <c r="F158" s="45" t="n"/>
      <c r="G158" s="45" t="n"/>
      <c r="H158" s="7" t="n"/>
      <c r="I158" s="7" t="n"/>
      <c r="J158" s="14">
        <f>IF(H158&gt;0,H158*12,0)</f>
        <v/>
      </c>
      <c r="K158" s="14">
        <f>IF(I158&gt;0,I158*12,0)</f>
        <v/>
      </c>
      <c r="L158" s="14">
        <f>IF(I158&gt;0,I158-H158,0)</f>
        <v/>
      </c>
      <c r="M158" s="30">
        <f>IF(H158&gt;0,(I158-H158)/H158,"-")</f>
        <v/>
      </c>
      <c r="N158" s="46" t="n"/>
    </row>
    <row r="159" ht="18" customHeight="1">
      <c r="B159" s="47" t="n">
        <v>156</v>
      </c>
      <c r="C159" s="45" t="n"/>
      <c r="D159" s="45" t="n"/>
      <c r="E159" s="45" t="n"/>
      <c r="F159" s="45" t="n"/>
      <c r="G159" s="45" t="n"/>
      <c r="H159" s="7" t="n"/>
      <c r="I159" s="7" t="n"/>
      <c r="J159" s="15">
        <f>IF(H159&gt;0,H159*12,0)</f>
        <v/>
      </c>
      <c r="K159" s="15">
        <f>IF(I159&gt;0,I159*12,0)</f>
        <v/>
      </c>
      <c r="L159" s="15">
        <f>IF(I159&gt;0,I159-H159,0)</f>
        <v/>
      </c>
      <c r="M159" s="28">
        <f>IF(H159&gt;0,(I159-H159)/H159,"-")</f>
        <v/>
      </c>
      <c r="N159" s="46" t="n"/>
    </row>
    <row r="160" ht="18" customHeight="1">
      <c r="B160" s="44" t="n">
        <v>157</v>
      </c>
      <c r="C160" s="45" t="n"/>
      <c r="D160" s="45" t="n"/>
      <c r="E160" s="45" t="n"/>
      <c r="F160" s="45" t="n"/>
      <c r="G160" s="45" t="n"/>
      <c r="H160" s="7" t="n"/>
      <c r="I160" s="7" t="n"/>
      <c r="J160" s="14">
        <f>IF(H160&gt;0,H160*12,0)</f>
        <v/>
      </c>
      <c r="K160" s="14">
        <f>IF(I160&gt;0,I160*12,0)</f>
        <v/>
      </c>
      <c r="L160" s="14">
        <f>IF(I160&gt;0,I160-H160,0)</f>
        <v/>
      </c>
      <c r="M160" s="30">
        <f>IF(H160&gt;0,(I160-H160)/H160,"-")</f>
        <v/>
      </c>
      <c r="N160" s="46" t="n"/>
    </row>
    <row r="161" ht="18" customHeight="1">
      <c r="B161" s="47" t="n">
        <v>158</v>
      </c>
      <c r="C161" s="45" t="n"/>
      <c r="D161" s="45" t="n"/>
      <c r="E161" s="45" t="n"/>
      <c r="F161" s="45" t="n"/>
      <c r="G161" s="45" t="n"/>
      <c r="H161" s="7" t="n"/>
      <c r="I161" s="7" t="n"/>
      <c r="J161" s="15">
        <f>IF(H161&gt;0,H161*12,0)</f>
        <v/>
      </c>
      <c r="K161" s="15">
        <f>IF(I161&gt;0,I161*12,0)</f>
        <v/>
      </c>
      <c r="L161" s="15">
        <f>IF(I161&gt;0,I161-H161,0)</f>
        <v/>
      </c>
      <c r="M161" s="28">
        <f>IF(H161&gt;0,(I161-H161)/H161,"-")</f>
        <v/>
      </c>
      <c r="N161" s="46" t="n"/>
    </row>
    <row r="162" ht="18" customHeight="1">
      <c r="B162" s="44" t="n">
        <v>159</v>
      </c>
      <c r="C162" s="45" t="n"/>
      <c r="D162" s="45" t="n"/>
      <c r="E162" s="45" t="n"/>
      <c r="F162" s="45" t="n"/>
      <c r="G162" s="45" t="n"/>
      <c r="H162" s="7" t="n"/>
      <c r="I162" s="7" t="n"/>
      <c r="J162" s="14">
        <f>IF(H162&gt;0,H162*12,0)</f>
        <v/>
      </c>
      <c r="K162" s="14">
        <f>IF(I162&gt;0,I162*12,0)</f>
        <v/>
      </c>
      <c r="L162" s="14">
        <f>IF(I162&gt;0,I162-H162,0)</f>
        <v/>
      </c>
      <c r="M162" s="30">
        <f>IF(H162&gt;0,(I162-H162)/H162,"-")</f>
        <v/>
      </c>
      <c r="N162" s="46" t="n"/>
    </row>
    <row r="163" ht="18" customHeight="1">
      <c r="B163" s="47" t="n">
        <v>160</v>
      </c>
      <c r="C163" s="45" t="n"/>
      <c r="D163" s="45" t="n"/>
      <c r="E163" s="45" t="n"/>
      <c r="F163" s="45" t="n"/>
      <c r="G163" s="45" t="n"/>
      <c r="H163" s="7" t="n"/>
      <c r="I163" s="7" t="n"/>
      <c r="J163" s="15">
        <f>IF(H163&gt;0,H163*12,0)</f>
        <v/>
      </c>
      <c r="K163" s="15">
        <f>IF(I163&gt;0,I163*12,0)</f>
        <v/>
      </c>
      <c r="L163" s="15">
        <f>IF(I163&gt;0,I163-H163,0)</f>
        <v/>
      </c>
      <c r="M163" s="28">
        <f>IF(H163&gt;0,(I163-H163)/H163,"-")</f>
        <v/>
      </c>
      <c r="N163" s="46" t="n"/>
    </row>
    <row r="164" ht="18" customHeight="1">
      <c r="B164" s="44" t="n">
        <v>161</v>
      </c>
      <c r="C164" s="45" t="n"/>
      <c r="D164" s="45" t="n"/>
      <c r="E164" s="45" t="n"/>
      <c r="F164" s="45" t="n"/>
      <c r="G164" s="45" t="n"/>
      <c r="H164" s="7" t="n"/>
      <c r="I164" s="7" t="n"/>
      <c r="J164" s="14">
        <f>IF(H164&gt;0,H164*12,0)</f>
        <v/>
      </c>
      <c r="K164" s="14">
        <f>IF(I164&gt;0,I164*12,0)</f>
        <v/>
      </c>
      <c r="L164" s="14">
        <f>IF(I164&gt;0,I164-H164,0)</f>
        <v/>
      </c>
      <c r="M164" s="30">
        <f>IF(H164&gt;0,(I164-H164)/H164,"-")</f>
        <v/>
      </c>
      <c r="N164" s="46" t="n"/>
    </row>
    <row r="165" ht="18" customHeight="1">
      <c r="B165" s="47" t="n">
        <v>162</v>
      </c>
      <c r="C165" s="45" t="n"/>
      <c r="D165" s="45" t="n"/>
      <c r="E165" s="45" t="n"/>
      <c r="F165" s="45" t="n"/>
      <c r="G165" s="45" t="n"/>
      <c r="H165" s="7" t="n"/>
      <c r="I165" s="7" t="n"/>
      <c r="J165" s="15">
        <f>IF(H165&gt;0,H165*12,0)</f>
        <v/>
      </c>
      <c r="K165" s="15">
        <f>IF(I165&gt;0,I165*12,0)</f>
        <v/>
      </c>
      <c r="L165" s="15">
        <f>IF(I165&gt;0,I165-H165,0)</f>
        <v/>
      </c>
      <c r="M165" s="28">
        <f>IF(H165&gt;0,(I165-H165)/H165,"-")</f>
        <v/>
      </c>
      <c r="N165" s="46" t="n"/>
    </row>
    <row r="166" ht="18" customHeight="1">
      <c r="B166" s="44" t="n">
        <v>163</v>
      </c>
      <c r="C166" s="45" t="n"/>
      <c r="D166" s="45" t="n"/>
      <c r="E166" s="45" t="n"/>
      <c r="F166" s="45" t="n"/>
      <c r="G166" s="45" t="n"/>
      <c r="H166" s="7" t="n"/>
      <c r="I166" s="7" t="n"/>
      <c r="J166" s="14">
        <f>IF(H166&gt;0,H166*12,0)</f>
        <v/>
      </c>
      <c r="K166" s="14">
        <f>IF(I166&gt;0,I166*12,0)</f>
        <v/>
      </c>
      <c r="L166" s="14">
        <f>IF(I166&gt;0,I166-H166,0)</f>
        <v/>
      </c>
      <c r="M166" s="30">
        <f>IF(H166&gt;0,(I166-H166)/H166,"-")</f>
        <v/>
      </c>
      <c r="N166" s="46" t="n"/>
    </row>
    <row r="167" ht="18" customHeight="1">
      <c r="B167" s="47" t="n">
        <v>164</v>
      </c>
      <c r="C167" s="45" t="n"/>
      <c r="D167" s="45" t="n"/>
      <c r="E167" s="45" t="n"/>
      <c r="F167" s="45" t="n"/>
      <c r="G167" s="45" t="n"/>
      <c r="H167" s="7" t="n"/>
      <c r="I167" s="7" t="n"/>
      <c r="J167" s="15">
        <f>IF(H167&gt;0,H167*12,0)</f>
        <v/>
      </c>
      <c r="K167" s="15">
        <f>IF(I167&gt;0,I167*12,0)</f>
        <v/>
      </c>
      <c r="L167" s="15">
        <f>IF(I167&gt;0,I167-H167,0)</f>
        <v/>
      </c>
      <c r="M167" s="28">
        <f>IF(H167&gt;0,(I167-H167)/H167,"-")</f>
        <v/>
      </c>
      <c r="N167" s="46" t="n"/>
    </row>
    <row r="168" ht="18" customHeight="1">
      <c r="B168" s="44" t="n">
        <v>165</v>
      </c>
      <c r="C168" s="45" t="n"/>
      <c r="D168" s="45" t="n"/>
      <c r="E168" s="45" t="n"/>
      <c r="F168" s="45" t="n"/>
      <c r="G168" s="45" t="n"/>
      <c r="H168" s="7" t="n"/>
      <c r="I168" s="7" t="n"/>
      <c r="J168" s="14">
        <f>IF(H168&gt;0,H168*12,0)</f>
        <v/>
      </c>
      <c r="K168" s="14">
        <f>IF(I168&gt;0,I168*12,0)</f>
        <v/>
      </c>
      <c r="L168" s="14">
        <f>IF(I168&gt;0,I168-H168,0)</f>
        <v/>
      </c>
      <c r="M168" s="30">
        <f>IF(H168&gt;0,(I168-H168)/H168,"-")</f>
        <v/>
      </c>
      <c r="N168" s="46" t="n"/>
    </row>
    <row r="169" ht="18" customHeight="1">
      <c r="B169" s="47" t="n">
        <v>166</v>
      </c>
      <c r="C169" s="45" t="n"/>
      <c r="D169" s="45" t="n"/>
      <c r="E169" s="45" t="n"/>
      <c r="F169" s="45" t="n"/>
      <c r="G169" s="45" t="n"/>
      <c r="H169" s="7" t="n"/>
      <c r="I169" s="7" t="n"/>
      <c r="J169" s="15">
        <f>IF(H169&gt;0,H169*12,0)</f>
        <v/>
      </c>
      <c r="K169" s="15">
        <f>IF(I169&gt;0,I169*12,0)</f>
        <v/>
      </c>
      <c r="L169" s="15">
        <f>IF(I169&gt;0,I169-H169,0)</f>
        <v/>
      </c>
      <c r="M169" s="28">
        <f>IF(H169&gt;0,(I169-H169)/H169,"-")</f>
        <v/>
      </c>
      <c r="N169" s="46" t="n"/>
    </row>
    <row r="170" ht="18" customHeight="1">
      <c r="B170" s="44" t="n">
        <v>167</v>
      </c>
      <c r="C170" s="45" t="n"/>
      <c r="D170" s="45" t="n"/>
      <c r="E170" s="45" t="n"/>
      <c r="F170" s="45" t="n"/>
      <c r="G170" s="45" t="n"/>
      <c r="H170" s="7" t="n"/>
      <c r="I170" s="7" t="n"/>
      <c r="J170" s="14">
        <f>IF(H170&gt;0,H170*12,0)</f>
        <v/>
      </c>
      <c r="K170" s="14">
        <f>IF(I170&gt;0,I170*12,0)</f>
        <v/>
      </c>
      <c r="L170" s="14">
        <f>IF(I170&gt;0,I170-H170,0)</f>
        <v/>
      </c>
      <c r="M170" s="30">
        <f>IF(H170&gt;0,(I170-H170)/H170,"-")</f>
        <v/>
      </c>
      <c r="N170" s="46" t="n"/>
    </row>
    <row r="171" ht="18" customHeight="1">
      <c r="B171" s="47" t="n">
        <v>168</v>
      </c>
      <c r="C171" s="45" t="n"/>
      <c r="D171" s="45" t="n"/>
      <c r="E171" s="45" t="n"/>
      <c r="F171" s="45" t="n"/>
      <c r="G171" s="45" t="n"/>
      <c r="H171" s="7" t="n"/>
      <c r="I171" s="7" t="n"/>
      <c r="J171" s="15">
        <f>IF(H171&gt;0,H171*12,0)</f>
        <v/>
      </c>
      <c r="K171" s="15">
        <f>IF(I171&gt;0,I171*12,0)</f>
        <v/>
      </c>
      <c r="L171" s="15">
        <f>IF(I171&gt;0,I171-H171,0)</f>
        <v/>
      </c>
      <c r="M171" s="28">
        <f>IF(H171&gt;0,(I171-H171)/H171,"-")</f>
        <v/>
      </c>
      <c r="N171" s="46" t="n"/>
    </row>
    <row r="172" ht="18" customHeight="1">
      <c r="B172" s="44" t="n">
        <v>169</v>
      </c>
      <c r="C172" s="45" t="n"/>
      <c r="D172" s="45" t="n"/>
      <c r="E172" s="45" t="n"/>
      <c r="F172" s="45" t="n"/>
      <c r="G172" s="45" t="n"/>
      <c r="H172" s="7" t="n"/>
      <c r="I172" s="7" t="n"/>
      <c r="J172" s="14">
        <f>IF(H172&gt;0,H172*12,0)</f>
        <v/>
      </c>
      <c r="K172" s="14">
        <f>IF(I172&gt;0,I172*12,0)</f>
        <v/>
      </c>
      <c r="L172" s="14">
        <f>IF(I172&gt;0,I172-H172,0)</f>
        <v/>
      </c>
      <c r="M172" s="30">
        <f>IF(H172&gt;0,(I172-H172)/H172,"-")</f>
        <v/>
      </c>
      <c r="N172" s="46" t="n"/>
    </row>
    <row r="173" ht="18" customHeight="1">
      <c r="B173" s="47" t="n">
        <v>170</v>
      </c>
      <c r="C173" s="45" t="n"/>
      <c r="D173" s="45" t="n"/>
      <c r="E173" s="45" t="n"/>
      <c r="F173" s="45" t="n"/>
      <c r="G173" s="45" t="n"/>
      <c r="H173" s="7" t="n"/>
      <c r="I173" s="7" t="n"/>
      <c r="J173" s="15">
        <f>IF(H173&gt;0,H173*12,0)</f>
        <v/>
      </c>
      <c r="K173" s="15">
        <f>IF(I173&gt;0,I173*12,0)</f>
        <v/>
      </c>
      <c r="L173" s="15">
        <f>IF(I173&gt;0,I173-H173,0)</f>
        <v/>
      </c>
      <c r="M173" s="28">
        <f>IF(H173&gt;0,(I173-H173)/H173,"-")</f>
        <v/>
      </c>
      <c r="N173" s="46" t="n"/>
    </row>
    <row r="174" ht="18" customHeight="1">
      <c r="B174" s="44" t="n">
        <v>171</v>
      </c>
      <c r="C174" s="45" t="n"/>
      <c r="D174" s="45" t="n"/>
      <c r="E174" s="45" t="n"/>
      <c r="F174" s="45" t="n"/>
      <c r="G174" s="45" t="n"/>
      <c r="H174" s="7" t="n"/>
      <c r="I174" s="7" t="n"/>
      <c r="J174" s="14">
        <f>IF(H174&gt;0,H174*12,0)</f>
        <v/>
      </c>
      <c r="K174" s="14">
        <f>IF(I174&gt;0,I174*12,0)</f>
        <v/>
      </c>
      <c r="L174" s="14">
        <f>IF(I174&gt;0,I174-H174,0)</f>
        <v/>
      </c>
      <c r="M174" s="30">
        <f>IF(H174&gt;0,(I174-H174)/H174,"-")</f>
        <v/>
      </c>
      <c r="N174" s="46" t="n"/>
    </row>
    <row r="175" ht="18" customHeight="1">
      <c r="B175" s="47" t="n">
        <v>172</v>
      </c>
      <c r="C175" s="45" t="n"/>
      <c r="D175" s="45" t="n"/>
      <c r="E175" s="45" t="n"/>
      <c r="F175" s="45" t="n"/>
      <c r="G175" s="45" t="n"/>
      <c r="H175" s="7" t="n"/>
      <c r="I175" s="7" t="n"/>
      <c r="J175" s="15">
        <f>IF(H175&gt;0,H175*12,0)</f>
        <v/>
      </c>
      <c r="K175" s="15">
        <f>IF(I175&gt;0,I175*12,0)</f>
        <v/>
      </c>
      <c r="L175" s="15">
        <f>IF(I175&gt;0,I175-H175,0)</f>
        <v/>
      </c>
      <c r="M175" s="28">
        <f>IF(H175&gt;0,(I175-H175)/H175,"-")</f>
        <v/>
      </c>
      <c r="N175" s="46" t="n"/>
    </row>
    <row r="176" ht="18" customHeight="1">
      <c r="B176" s="44" t="n">
        <v>173</v>
      </c>
      <c r="C176" s="45" t="n"/>
      <c r="D176" s="45" t="n"/>
      <c r="E176" s="45" t="n"/>
      <c r="F176" s="45" t="n"/>
      <c r="G176" s="45" t="n"/>
      <c r="H176" s="7" t="n"/>
      <c r="I176" s="7" t="n"/>
      <c r="J176" s="14">
        <f>IF(H176&gt;0,H176*12,0)</f>
        <v/>
      </c>
      <c r="K176" s="14">
        <f>IF(I176&gt;0,I176*12,0)</f>
        <v/>
      </c>
      <c r="L176" s="14">
        <f>IF(I176&gt;0,I176-H176,0)</f>
        <v/>
      </c>
      <c r="M176" s="30">
        <f>IF(H176&gt;0,(I176-H176)/H176,"-")</f>
        <v/>
      </c>
      <c r="N176" s="46" t="n"/>
    </row>
    <row r="177" ht="18" customHeight="1">
      <c r="B177" s="47" t="n">
        <v>174</v>
      </c>
      <c r="C177" s="45" t="n"/>
      <c r="D177" s="45" t="n"/>
      <c r="E177" s="45" t="n"/>
      <c r="F177" s="45" t="n"/>
      <c r="G177" s="45" t="n"/>
      <c r="H177" s="7" t="n"/>
      <c r="I177" s="7" t="n"/>
      <c r="J177" s="15">
        <f>IF(H177&gt;0,H177*12,0)</f>
        <v/>
      </c>
      <c r="K177" s="15">
        <f>IF(I177&gt;0,I177*12,0)</f>
        <v/>
      </c>
      <c r="L177" s="15">
        <f>IF(I177&gt;0,I177-H177,0)</f>
        <v/>
      </c>
      <c r="M177" s="28">
        <f>IF(H177&gt;0,(I177-H177)/H177,"-")</f>
        <v/>
      </c>
      <c r="N177" s="46" t="n"/>
    </row>
    <row r="178" ht="18" customHeight="1">
      <c r="B178" s="44" t="n">
        <v>175</v>
      </c>
      <c r="C178" s="45" t="n"/>
      <c r="D178" s="45" t="n"/>
      <c r="E178" s="45" t="n"/>
      <c r="F178" s="45" t="n"/>
      <c r="G178" s="45" t="n"/>
      <c r="H178" s="7" t="n"/>
      <c r="I178" s="7" t="n"/>
      <c r="J178" s="14">
        <f>IF(H178&gt;0,H178*12,0)</f>
        <v/>
      </c>
      <c r="K178" s="14">
        <f>IF(I178&gt;0,I178*12,0)</f>
        <v/>
      </c>
      <c r="L178" s="14">
        <f>IF(I178&gt;0,I178-H178,0)</f>
        <v/>
      </c>
      <c r="M178" s="30">
        <f>IF(H178&gt;0,(I178-H178)/H178,"-")</f>
        <v/>
      </c>
      <c r="N178" s="46" t="n"/>
    </row>
    <row r="179" ht="18" customHeight="1">
      <c r="B179" s="47" t="n">
        <v>176</v>
      </c>
      <c r="C179" s="45" t="n"/>
      <c r="D179" s="45" t="n"/>
      <c r="E179" s="45" t="n"/>
      <c r="F179" s="45" t="n"/>
      <c r="G179" s="45" t="n"/>
      <c r="H179" s="7" t="n"/>
      <c r="I179" s="7" t="n"/>
      <c r="J179" s="15">
        <f>IF(H179&gt;0,H179*12,0)</f>
        <v/>
      </c>
      <c r="K179" s="15">
        <f>IF(I179&gt;0,I179*12,0)</f>
        <v/>
      </c>
      <c r="L179" s="15">
        <f>IF(I179&gt;0,I179-H179,0)</f>
        <v/>
      </c>
      <c r="M179" s="28">
        <f>IF(H179&gt;0,(I179-H179)/H179,"-")</f>
        <v/>
      </c>
      <c r="N179" s="46" t="n"/>
    </row>
    <row r="180" ht="18" customHeight="1">
      <c r="B180" s="44" t="n">
        <v>177</v>
      </c>
      <c r="C180" s="45" t="n"/>
      <c r="D180" s="45" t="n"/>
      <c r="E180" s="45" t="n"/>
      <c r="F180" s="45" t="n"/>
      <c r="G180" s="45" t="n"/>
      <c r="H180" s="7" t="n"/>
      <c r="I180" s="7" t="n"/>
      <c r="J180" s="14">
        <f>IF(H180&gt;0,H180*12,0)</f>
        <v/>
      </c>
      <c r="K180" s="14">
        <f>IF(I180&gt;0,I180*12,0)</f>
        <v/>
      </c>
      <c r="L180" s="14">
        <f>IF(I180&gt;0,I180-H180,0)</f>
        <v/>
      </c>
      <c r="M180" s="30">
        <f>IF(H180&gt;0,(I180-H180)/H180,"-")</f>
        <v/>
      </c>
      <c r="N180" s="46" t="n"/>
    </row>
    <row r="181" ht="18" customHeight="1">
      <c r="B181" s="47" t="n">
        <v>178</v>
      </c>
      <c r="C181" s="45" t="n"/>
      <c r="D181" s="45" t="n"/>
      <c r="E181" s="45" t="n"/>
      <c r="F181" s="45" t="n"/>
      <c r="G181" s="45" t="n"/>
      <c r="H181" s="7" t="n"/>
      <c r="I181" s="7" t="n"/>
      <c r="J181" s="15">
        <f>IF(H181&gt;0,H181*12,0)</f>
        <v/>
      </c>
      <c r="K181" s="15">
        <f>IF(I181&gt;0,I181*12,0)</f>
        <v/>
      </c>
      <c r="L181" s="15">
        <f>IF(I181&gt;0,I181-H181,0)</f>
        <v/>
      </c>
      <c r="M181" s="28">
        <f>IF(H181&gt;0,(I181-H181)/H181,"-")</f>
        <v/>
      </c>
      <c r="N181" s="46" t="n"/>
    </row>
    <row r="182" ht="18" customHeight="1">
      <c r="B182" s="44" t="n">
        <v>179</v>
      </c>
      <c r="C182" s="45" t="n"/>
      <c r="D182" s="45" t="n"/>
      <c r="E182" s="45" t="n"/>
      <c r="F182" s="45" t="n"/>
      <c r="G182" s="45" t="n"/>
      <c r="H182" s="7" t="n"/>
      <c r="I182" s="7" t="n"/>
      <c r="J182" s="14">
        <f>IF(H182&gt;0,H182*12,0)</f>
        <v/>
      </c>
      <c r="K182" s="14">
        <f>IF(I182&gt;0,I182*12,0)</f>
        <v/>
      </c>
      <c r="L182" s="14">
        <f>IF(I182&gt;0,I182-H182,0)</f>
        <v/>
      </c>
      <c r="M182" s="30">
        <f>IF(H182&gt;0,(I182-H182)/H182,"-")</f>
        <v/>
      </c>
      <c r="N182" s="46" t="n"/>
    </row>
    <row r="183" ht="18" customHeight="1">
      <c r="B183" s="47" t="n">
        <v>180</v>
      </c>
      <c r="C183" s="45" t="n"/>
      <c r="D183" s="45" t="n"/>
      <c r="E183" s="45" t="n"/>
      <c r="F183" s="45" t="n"/>
      <c r="G183" s="45" t="n"/>
      <c r="H183" s="7" t="n"/>
      <c r="I183" s="7" t="n"/>
      <c r="J183" s="15">
        <f>IF(H183&gt;0,H183*12,0)</f>
        <v/>
      </c>
      <c r="K183" s="15">
        <f>IF(I183&gt;0,I183*12,0)</f>
        <v/>
      </c>
      <c r="L183" s="15">
        <f>IF(I183&gt;0,I183-H183,0)</f>
        <v/>
      </c>
      <c r="M183" s="28">
        <f>IF(H183&gt;0,(I183-H183)/H183,"-")</f>
        <v/>
      </c>
      <c r="N183" s="46" t="n"/>
    </row>
    <row r="184" ht="18" customHeight="1">
      <c r="B184" s="44" t="n">
        <v>181</v>
      </c>
      <c r="C184" s="45" t="n"/>
      <c r="D184" s="45" t="n"/>
      <c r="E184" s="45" t="n"/>
      <c r="F184" s="45" t="n"/>
      <c r="G184" s="45" t="n"/>
      <c r="H184" s="7" t="n"/>
      <c r="I184" s="7" t="n"/>
      <c r="J184" s="14">
        <f>IF(H184&gt;0,H184*12,0)</f>
        <v/>
      </c>
      <c r="K184" s="14">
        <f>IF(I184&gt;0,I184*12,0)</f>
        <v/>
      </c>
      <c r="L184" s="14">
        <f>IF(I184&gt;0,I184-H184,0)</f>
        <v/>
      </c>
      <c r="M184" s="30">
        <f>IF(H184&gt;0,(I184-H184)/H184,"-")</f>
        <v/>
      </c>
      <c r="N184" s="46" t="n"/>
    </row>
    <row r="185" ht="18" customHeight="1">
      <c r="B185" s="47" t="n">
        <v>182</v>
      </c>
      <c r="C185" s="45" t="n"/>
      <c r="D185" s="45" t="n"/>
      <c r="E185" s="45" t="n"/>
      <c r="F185" s="45" t="n"/>
      <c r="G185" s="45" t="n"/>
      <c r="H185" s="7" t="n"/>
      <c r="I185" s="7" t="n"/>
      <c r="J185" s="15">
        <f>IF(H185&gt;0,H185*12,0)</f>
        <v/>
      </c>
      <c r="K185" s="15">
        <f>IF(I185&gt;0,I185*12,0)</f>
        <v/>
      </c>
      <c r="L185" s="15">
        <f>IF(I185&gt;0,I185-H185,0)</f>
        <v/>
      </c>
      <c r="M185" s="28">
        <f>IF(H185&gt;0,(I185-H185)/H185,"-")</f>
        <v/>
      </c>
      <c r="N185" s="46" t="n"/>
    </row>
    <row r="186" ht="18" customHeight="1">
      <c r="B186" s="44" t="n">
        <v>183</v>
      </c>
      <c r="C186" s="45" t="n"/>
      <c r="D186" s="45" t="n"/>
      <c r="E186" s="45" t="n"/>
      <c r="F186" s="45" t="n"/>
      <c r="G186" s="45" t="n"/>
      <c r="H186" s="7" t="n"/>
      <c r="I186" s="7" t="n"/>
      <c r="J186" s="14">
        <f>IF(H186&gt;0,H186*12,0)</f>
        <v/>
      </c>
      <c r="K186" s="14">
        <f>IF(I186&gt;0,I186*12,0)</f>
        <v/>
      </c>
      <c r="L186" s="14">
        <f>IF(I186&gt;0,I186-H186,0)</f>
        <v/>
      </c>
      <c r="M186" s="30">
        <f>IF(H186&gt;0,(I186-H186)/H186,"-")</f>
        <v/>
      </c>
      <c r="N186" s="46" t="n"/>
    </row>
    <row r="187" ht="18" customHeight="1">
      <c r="B187" s="47" t="n">
        <v>184</v>
      </c>
      <c r="C187" s="45" t="n"/>
      <c r="D187" s="45" t="n"/>
      <c r="E187" s="45" t="n"/>
      <c r="F187" s="45" t="n"/>
      <c r="G187" s="45" t="n"/>
      <c r="H187" s="7" t="n"/>
      <c r="I187" s="7" t="n"/>
      <c r="J187" s="15">
        <f>IF(H187&gt;0,H187*12,0)</f>
        <v/>
      </c>
      <c r="K187" s="15">
        <f>IF(I187&gt;0,I187*12,0)</f>
        <v/>
      </c>
      <c r="L187" s="15">
        <f>IF(I187&gt;0,I187-H187,0)</f>
        <v/>
      </c>
      <c r="M187" s="28">
        <f>IF(H187&gt;0,(I187-H187)/H187,"-")</f>
        <v/>
      </c>
      <c r="N187" s="46" t="n"/>
    </row>
    <row r="188" ht="18" customHeight="1">
      <c r="B188" s="44" t="n">
        <v>185</v>
      </c>
      <c r="C188" s="45" t="n"/>
      <c r="D188" s="45" t="n"/>
      <c r="E188" s="45" t="n"/>
      <c r="F188" s="45" t="n"/>
      <c r="G188" s="45" t="n"/>
      <c r="H188" s="7" t="n"/>
      <c r="I188" s="7" t="n"/>
      <c r="J188" s="14">
        <f>IF(H188&gt;0,H188*12,0)</f>
        <v/>
      </c>
      <c r="K188" s="14">
        <f>IF(I188&gt;0,I188*12,0)</f>
        <v/>
      </c>
      <c r="L188" s="14">
        <f>IF(I188&gt;0,I188-H188,0)</f>
        <v/>
      </c>
      <c r="M188" s="30">
        <f>IF(H188&gt;0,(I188-H188)/H188,"-")</f>
        <v/>
      </c>
      <c r="N188" s="46" t="n"/>
    </row>
    <row r="189" ht="18" customHeight="1">
      <c r="B189" s="47" t="n">
        <v>186</v>
      </c>
      <c r="C189" s="45" t="n"/>
      <c r="D189" s="45" t="n"/>
      <c r="E189" s="45" t="n"/>
      <c r="F189" s="45" t="n"/>
      <c r="G189" s="45" t="n"/>
      <c r="H189" s="7" t="n"/>
      <c r="I189" s="7" t="n"/>
      <c r="J189" s="15">
        <f>IF(H189&gt;0,H189*12,0)</f>
        <v/>
      </c>
      <c r="K189" s="15">
        <f>IF(I189&gt;0,I189*12,0)</f>
        <v/>
      </c>
      <c r="L189" s="15">
        <f>IF(I189&gt;0,I189-H189,0)</f>
        <v/>
      </c>
      <c r="M189" s="28">
        <f>IF(H189&gt;0,(I189-H189)/H189,"-")</f>
        <v/>
      </c>
      <c r="N189" s="46" t="n"/>
    </row>
    <row r="190" ht="18" customHeight="1">
      <c r="B190" s="44" t="n">
        <v>187</v>
      </c>
      <c r="C190" s="45" t="n"/>
      <c r="D190" s="45" t="n"/>
      <c r="E190" s="45" t="n"/>
      <c r="F190" s="45" t="n"/>
      <c r="G190" s="45" t="n"/>
      <c r="H190" s="7" t="n"/>
      <c r="I190" s="7" t="n"/>
      <c r="J190" s="14">
        <f>IF(H190&gt;0,H190*12,0)</f>
        <v/>
      </c>
      <c r="K190" s="14">
        <f>IF(I190&gt;0,I190*12,0)</f>
        <v/>
      </c>
      <c r="L190" s="14">
        <f>IF(I190&gt;0,I190-H190,0)</f>
        <v/>
      </c>
      <c r="M190" s="30">
        <f>IF(H190&gt;0,(I190-H190)/H190,"-")</f>
        <v/>
      </c>
      <c r="N190" s="46" t="n"/>
    </row>
    <row r="191" ht="18" customHeight="1">
      <c r="B191" s="47" t="n">
        <v>188</v>
      </c>
      <c r="C191" s="45" t="n"/>
      <c r="D191" s="45" t="n"/>
      <c r="E191" s="45" t="n"/>
      <c r="F191" s="45" t="n"/>
      <c r="G191" s="45" t="n"/>
      <c r="H191" s="7" t="n"/>
      <c r="I191" s="7" t="n"/>
      <c r="J191" s="15">
        <f>IF(H191&gt;0,H191*12,0)</f>
        <v/>
      </c>
      <c r="K191" s="15">
        <f>IF(I191&gt;0,I191*12,0)</f>
        <v/>
      </c>
      <c r="L191" s="15">
        <f>IF(I191&gt;0,I191-H191,0)</f>
        <v/>
      </c>
      <c r="M191" s="28">
        <f>IF(H191&gt;0,(I191-H191)/H191,"-")</f>
        <v/>
      </c>
      <c r="N191" s="46" t="n"/>
    </row>
    <row r="192" ht="18" customHeight="1">
      <c r="B192" s="44" t="n">
        <v>189</v>
      </c>
      <c r="C192" s="45" t="n"/>
      <c r="D192" s="45" t="n"/>
      <c r="E192" s="45" t="n"/>
      <c r="F192" s="45" t="n"/>
      <c r="G192" s="45" t="n"/>
      <c r="H192" s="7" t="n"/>
      <c r="I192" s="7" t="n"/>
      <c r="J192" s="14">
        <f>IF(H192&gt;0,H192*12,0)</f>
        <v/>
      </c>
      <c r="K192" s="14">
        <f>IF(I192&gt;0,I192*12,0)</f>
        <v/>
      </c>
      <c r="L192" s="14">
        <f>IF(I192&gt;0,I192-H192,0)</f>
        <v/>
      </c>
      <c r="M192" s="30">
        <f>IF(H192&gt;0,(I192-H192)/H192,"-")</f>
        <v/>
      </c>
      <c r="N192" s="46" t="n"/>
    </row>
    <row r="193" ht="18" customHeight="1">
      <c r="B193" s="47" t="n">
        <v>190</v>
      </c>
      <c r="C193" s="45" t="n"/>
      <c r="D193" s="45" t="n"/>
      <c r="E193" s="45" t="n"/>
      <c r="F193" s="45" t="n"/>
      <c r="G193" s="45" t="n"/>
      <c r="H193" s="7" t="n"/>
      <c r="I193" s="7" t="n"/>
      <c r="J193" s="15">
        <f>IF(H193&gt;0,H193*12,0)</f>
        <v/>
      </c>
      <c r="K193" s="15">
        <f>IF(I193&gt;0,I193*12,0)</f>
        <v/>
      </c>
      <c r="L193" s="15">
        <f>IF(I193&gt;0,I193-H193,0)</f>
        <v/>
      </c>
      <c r="M193" s="28">
        <f>IF(H193&gt;0,(I193-H193)/H193,"-")</f>
        <v/>
      </c>
      <c r="N193" s="46" t="n"/>
    </row>
    <row r="194" ht="18" customHeight="1">
      <c r="B194" s="44" t="n">
        <v>191</v>
      </c>
      <c r="C194" s="45" t="n"/>
      <c r="D194" s="45" t="n"/>
      <c r="E194" s="45" t="n"/>
      <c r="F194" s="45" t="n"/>
      <c r="G194" s="45" t="n"/>
      <c r="H194" s="7" t="n"/>
      <c r="I194" s="7" t="n"/>
      <c r="J194" s="14">
        <f>IF(H194&gt;0,H194*12,0)</f>
        <v/>
      </c>
      <c r="K194" s="14">
        <f>IF(I194&gt;0,I194*12,0)</f>
        <v/>
      </c>
      <c r="L194" s="14">
        <f>IF(I194&gt;0,I194-H194,0)</f>
        <v/>
      </c>
      <c r="M194" s="30">
        <f>IF(H194&gt;0,(I194-H194)/H194,"-")</f>
        <v/>
      </c>
      <c r="N194" s="46" t="n"/>
    </row>
    <row r="195" ht="18" customHeight="1">
      <c r="B195" s="47" t="n">
        <v>192</v>
      </c>
      <c r="C195" s="45" t="n"/>
      <c r="D195" s="45" t="n"/>
      <c r="E195" s="45" t="n"/>
      <c r="F195" s="45" t="n"/>
      <c r="G195" s="45" t="n"/>
      <c r="H195" s="7" t="n"/>
      <c r="I195" s="7" t="n"/>
      <c r="J195" s="15">
        <f>IF(H195&gt;0,H195*12,0)</f>
        <v/>
      </c>
      <c r="K195" s="15">
        <f>IF(I195&gt;0,I195*12,0)</f>
        <v/>
      </c>
      <c r="L195" s="15">
        <f>IF(I195&gt;0,I195-H195,0)</f>
        <v/>
      </c>
      <c r="M195" s="28">
        <f>IF(H195&gt;0,(I195-H195)/H195,"-")</f>
        <v/>
      </c>
      <c r="N195" s="46" t="n"/>
    </row>
    <row r="196" ht="18" customHeight="1">
      <c r="B196" s="44" t="n">
        <v>193</v>
      </c>
      <c r="C196" s="45" t="n"/>
      <c r="D196" s="45" t="n"/>
      <c r="E196" s="45" t="n"/>
      <c r="F196" s="45" t="n"/>
      <c r="G196" s="45" t="n"/>
      <c r="H196" s="7" t="n"/>
      <c r="I196" s="7" t="n"/>
      <c r="J196" s="14">
        <f>IF(H196&gt;0,H196*12,0)</f>
        <v/>
      </c>
      <c r="K196" s="14">
        <f>IF(I196&gt;0,I196*12,0)</f>
        <v/>
      </c>
      <c r="L196" s="14">
        <f>IF(I196&gt;0,I196-H196,0)</f>
        <v/>
      </c>
      <c r="M196" s="30">
        <f>IF(H196&gt;0,(I196-H196)/H196,"-")</f>
        <v/>
      </c>
      <c r="N196" s="46" t="n"/>
    </row>
    <row r="197" ht="18" customHeight="1">
      <c r="B197" s="47" t="n">
        <v>194</v>
      </c>
      <c r="C197" s="45" t="n"/>
      <c r="D197" s="45" t="n"/>
      <c r="E197" s="45" t="n"/>
      <c r="F197" s="45" t="n"/>
      <c r="G197" s="45" t="n"/>
      <c r="H197" s="7" t="n"/>
      <c r="I197" s="7" t="n"/>
      <c r="J197" s="15">
        <f>IF(H197&gt;0,H197*12,0)</f>
        <v/>
      </c>
      <c r="K197" s="15">
        <f>IF(I197&gt;0,I197*12,0)</f>
        <v/>
      </c>
      <c r="L197" s="15">
        <f>IF(I197&gt;0,I197-H197,0)</f>
        <v/>
      </c>
      <c r="M197" s="28">
        <f>IF(H197&gt;0,(I197-H197)/H197,"-")</f>
        <v/>
      </c>
      <c r="N197" s="46" t="n"/>
    </row>
    <row r="198" ht="18" customHeight="1">
      <c r="B198" s="44" t="n">
        <v>195</v>
      </c>
      <c r="C198" s="45" t="n"/>
      <c r="D198" s="45" t="n"/>
      <c r="E198" s="45" t="n"/>
      <c r="F198" s="45" t="n"/>
      <c r="G198" s="45" t="n"/>
      <c r="H198" s="7" t="n"/>
      <c r="I198" s="7" t="n"/>
      <c r="J198" s="14">
        <f>IF(H198&gt;0,H198*12,0)</f>
        <v/>
      </c>
      <c r="K198" s="14">
        <f>IF(I198&gt;0,I198*12,0)</f>
        <v/>
      </c>
      <c r="L198" s="14">
        <f>IF(I198&gt;0,I198-H198,0)</f>
        <v/>
      </c>
      <c r="M198" s="30">
        <f>IF(H198&gt;0,(I198-H198)/H198,"-")</f>
        <v/>
      </c>
      <c r="N198" s="46" t="n"/>
    </row>
    <row r="199" ht="18" customHeight="1">
      <c r="B199" s="47" t="n">
        <v>196</v>
      </c>
      <c r="C199" s="45" t="n"/>
      <c r="D199" s="45" t="n"/>
      <c r="E199" s="45" t="n"/>
      <c r="F199" s="45" t="n"/>
      <c r="G199" s="45" t="n"/>
      <c r="H199" s="7" t="n"/>
      <c r="I199" s="7" t="n"/>
      <c r="J199" s="15">
        <f>IF(H199&gt;0,H199*12,0)</f>
        <v/>
      </c>
      <c r="K199" s="15">
        <f>IF(I199&gt;0,I199*12,0)</f>
        <v/>
      </c>
      <c r="L199" s="15">
        <f>IF(I199&gt;0,I199-H199,0)</f>
        <v/>
      </c>
      <c r="M199" s="28">
        <f>IF(H199&gt;0,(I199-H199)/H199,"-")</f>
        <v/>
      </c>
      <c r="N199" s="46" t="n"/>
    </row>
    <row r="200" ht="18" customHeight="1">
      <c r="B200" s="44" t="n">
        <v>197</v>
      </c>
      <c r="C200" s="45" t="n"/>
      <c r="D200" s="45" t="n"/>
      <c r="E200" s="45" t="n"/>
      <c r="F200" s="45" t="n"/>
      <c r="G200" s="45" t="n"/>
      <c r="H200" s="7" t="n"/>
      <c r="I200" s="7" t="n"/>
      <c r="J200" s="14">
        <f>IF(H200&gt;0,H200*12,0)</f>
        <v/>
      </c>
      <c r="K200" s="14">
        <f>IF(I200&gt;0,I200*12,0)</f>
        <v/>
      </c>
      <c r="L200" s="14">
        <f>IF(I200&gt;0,I200-H200,0)</f>
        <v/>
      </c>
      <c r="M200" s="30">
        <f>IF(H200&gt;0,(I200-H200)/H200,"-")</f>
        <v/>
      </c>
      <c r="N200" s="46" t="n"/>
    </row>
    <row r="201" ht="18" customHeight="1">
      <c r="B201" s="47" t="n">
        <v>198</v>
      </c>
      <c r="C201" s="45" t="n"/>
      <c r="D201" s="45" t="n"/>
      <c r="E201" s="45" t="n"/>
      <c r="F201" s="45" t="n"/>
      <c r="G201" s="45" t="n"/>
      <c r="H201" s="7" t="n"/>
      <c r="I201" s="7" t="n"/>
      <c r="J201" s="15">
        <f>IF(H201&gt;0,H201*12,0)</f>
        <v/>
      </c>
      <c r="K201" s="15">
        <f>IF(I201&gt;0,I201*12,0)</f>
        <v/>
      </c>
      <c r="L201" s="15">
        <f>IF(I201&gt;0,I201-H201,0)</f>
        <v/>
      </c>
      <c r="M201" s="28">
        <f>IF(H201&gt;0,(I201-H201)/H201,"-")</f>
        <v/>
      </c>
      <c r="N201" s="46" t="n"/>
    </row>
    <row r="202" ht="18" customHeight="1">
      <c r="B202" s="44" t="n">
        <v>199</v>
      </c>
      <c r="C202" s="45" t="n"/>
      <c r="D202" s="45" t="n"/>
      <c r="E202" s="45" t="n"/>
      <c r="F202" s="45" t="n"/>
      <c r="G202" s="45" t="n"/>
      <c r="H202" s="7" t="n"/>
      <c r="I202" s="7" t="n"/>
      <c r="J202" s="14">
        <f>IF(H202&gt;0,H202*12,0)</f>
        <v/>
      </c>
      <c r="K202" s="14">
        <f>IF(I202&gt;0,I202*12,0)</f>
        <v/>
      </c>
      <c r="L202" s="14">
        <f>IF(I202&gt;0,I202-H202,0)</f>
        <v/>
      </c>
      <c r="M202" s="30">
        <f>IF(H202&gt;0,(I202-H202)/H202,"-")</f>
        <v/>
      </c>
      <c r="N202" s="46" t="n"/>
    </row>
    <row r="203" ht="18" customHeight="1">
      <c r="B203" s="47" t="n">
        <v>200</v>
      </c>
      <c r="C203" s="45" t="n"/>
      <c r="D203" s="45" t="n"/>
      <c r="E203" s="45" t="n"/>
      <c r="F203" s="45" t="n"/>
      <c r="G203" s="45" t="n"/>
      <c r="H203" s="7" t="n"/>
      <c r="I203" s="7" t="n"/>
      <c r="J203" s="15">
        <f>IF(H203&gt;0,H203*12,0)</f>
        <v/>
      </c>
      <c r="K203" s="15">
        <f>IF(I203&gt;0,I203*12,0)</f>
        <v/>
      </c>
      <c r="L203" s="15">
        <f>IF(I203&gt;0,I203-H203,0)</f>
        <v/>
      </c>
      <c r="M203" s="28">
        <f>IF(H203&gt;0,(I203-H203)/H203,"-")</f>
        <v/>
      </c>
      <c r="N203" s="46" t="n"/>
    </row>
  </sheetData>
  <mergeCells count="1">
    <mergeCell ref="B1:N1"/>
  </mergeCells>
  <dataValidations count="2">
    <dataValidation sqref="F4:F203" showDropDown="0" showInputMessage="0" showErrorMessage="1" allowBlank="1" errorTitle="Invalid Status" error="Pick from the list" type="list">
      <formula1>"Occupied,Vacant,Section 8,MTM (Month-to-Month),Notice Given,Eviction"</formula1>
    </dataValidation>
    <dataValidation sqref="D4:D203" showDropDown="0" showInputMessage="0" showErrorMessage="1" allowBlank="1" errorTitle="Invalid Type" error="Pick from the list" type="list">
      <formula1>"Studio,1 Bed,2 Bed,3 Bed,4 Bed,5 Bed,6 Bed,Room Rental"</formula1>
    </dataValidation>
  </dataValidations>
  <pageMargins left="0.75" right="0.75" top="1" bottom="1" header="0.5" footer="0.5"/>
  <pageSetup orientation="landscape" fitToWidth="1"/>
</worksheet>
</file>

<file path=xl/worksheets/sheet3.xml><?xml version="1.0" encoding="utf-8"?>
<worksheet xmlns="http://schemas.openxmlformats.org/spreadsheetml/2006/main">
  <sheetPr>
    <tabColor rgb="00DC2626"/>
    <outlinePr summaryBelow="1" summaryRight="1"/>
    <pageSetUpPr fitToPage="1"/>
  </sheetPr>
  <dimension ref="B1:H23"/>
  <sheetViews>
    <sheetView showGridLines="0"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24" customWidth="1" min="2" max="2"/>
    <col width="14" customWidth="1" min="3" max="3"/>
    <col width="14" customWidth="1" min="4" max="4"/>
    <col width="2" customWidth="1" min="5" max="5"/>
    <col width="24" customWidth="1" min="6" max="6"/>
    <col width="14" customWidth="1" min="7" max="7"/>
    <col width="14" customWidth="1" min="8" max="8"/>
    <col width="2" customWidth="1" min="9" max="9"/>
  </cols>
  <sheetData>
    <row r="1" ht="30" customHeight="1">
      <c r="B1" s="35" t="inlineStr">
        <is>
          <t>OPERATING EXPENSES</t>
        </is>
      </c>
    </row>
    <row r="2" ht="10" customHeight="1"/>
    <row r="3" ht="22" customHeight="1">
      <c r="B3" s="17" t="inlineStr">
        <is>
          <t>CURRENT EXPENSES</t>
        </is>
      </c>
      <c r="C3" s="17" t="inlineStr">
        <is>
          <t>MONTHLY</t>
        </is>
      </c>
      <c r="D3" s="17" t="inlineStr">
        <is>
          <t>ANNUAL</t>
        </is>
      </c>
      <c r="F3" s="48" t="inlineStr">
        <is>
          <t>PROFORMA EXPENSES</t>
        </is>
      </c>
      <c r="G3" s="48" t="inlineStr">
        <is>
          <t>MONTHLY</t>
        </is>
      </c>
      <c r="H3" s="48" t="inlineStr">
        <is>
          <t>ANNUAL</t>
        </is>
      </c>
    </row>
    <row r="4" ht="18" customHeight="1">
      <c r="B4" s="49" t="inlineStr">
        <is>
          <t>Taxes</t>
        </is>
      </c>
      <c r="C4" s="7" t="n">
        <v>3765</v>
      </c>
      <c r="D4" s="14">
        <f>C4*12</f>
        <v/>
      </c>
      <c r="F4" s="49" t="inlineStr">
        <is>
          <t>Taxes</t>
        </is>
      </c>
      <c r="G4" s="7" t="n">
        <v>3765</v>
      </c>
      <c r="H4" s="14">
        <f>G4*12</f>
        <v/>
      </c>
    </row>
    <row r="5" ht="18" customHeight="1">
      <c r="B5" s="50" t="inlineStr">
        <is>
          <t>Insurance</t>
        </is>
      </c>
      <c r="C5" s="7" t="n">
        <v>2764</v>
      </c>
      <c r="D5" s="15">
        <f>C5*12</f>
        <v/>
      </c>
      <c r="F5" s="50" t="inlineStr">
        <is>
          <t>Insurance</t>
        </is>
      </c>
      <c r="G5" s="7" t="n">
        <v>2764</v>
      </c>
      <c r="H5" s="15">
        <f>G5*12</f>
        <v/>
      </c>
    </row>
    <row r="6" ht="18" customHeight="1">
      <c r="B6" s="49" t="inlineStr">
        <is>
          <t>Payroll / Management</t>
        </is>
      </c>
      <c r="C6" s="7" t="n">
        <v>5000</v>
      </c>
      <c r="D6" s="14">
        <f>C6*12</f>
        <v/>
      </c>
      <c r="F6" s="49" t="inlineStr">
        <is>
          <t>Payroll / Management</t>
        </is>
      </c>
      <c r="G6" s="7" t="n">
        <v>5000</v>
      </c>
      <c r="H6" s="14">
        <f>G6*12</f>
        <v/>
      </c>
    </row>
    <row r="7" ht="18" customHeight="1">
      <c r="B7" s="50" t="inlineStr">
        <is>
          <t>Admin</t>
        </is>
      </c>
      <c r="C7" s="7" t="n">
        <v>1333</v>
      </c>
      <c r="D7" s="15">
        <f>C7*12</f>
        <v/>
      </c>
      <c r="F7" s="50" t="inlineStr">
        <is>
          <t>Admin</t>
        </is>
      </c>
      <c r="G7" s="7" t="n">
        <v>1333</v>
      </c>
      <c r="H7" s="15">
        <f>G7*12</f>
        <v/>
      </c>
    </row>
    <row r="8" ht="18" customHeight="1">
      <c r="B8" s="49" t="inlineStr">
        <is>
          <t>Advertising</t>
        </is>
      </c>
      <c r="C8" s="7" t="n">
        <v>379</v>
      </c>
      <c r="D8" s="14">
        <f>C8*12</f>
        <v/>
      </c>
      <c r="F8" s="49" t="inlineStr">
        <is>
          <t>Advertising</t>
        </is>
      </c>
      <c r="G8" s="7" t="n">
        <v>379</v>
      </c>
      <c r="H8" s="14">
        <f>G8*12</f>
        <v/>
      </c>
    </row>
    <row r="9" ht="18" customHeight="1">
      <c r="B9" s="50" t="inlineStr">
        <is>
          <t>Utilities (Water/Sewer/Electric/Gas)</t>
        </is>
      </c>
      <c r="C9" s="7" t="n">
        <v>4677</v>
      </c>
      <c r="D9" s="15">
        <f>C9*12</f>
        <v/>
      </c>
      <c r="F9" s="50" t="inlineStr">
        <is>
          <t>Utilities (Water/Sewer/Electric/Gas)</t>
        </is>
      </c>
      <c r="G9" s="7" t="n">
        <v>4677</v>
      </c>
      <c r="H9" s="15">
        <f>G9*12</f>
        <v/>
      </c>
    </row>
    <row r="10" ht="18" customHeight="1">
      <c r="B10" s="49" t="inlineStr">
        <is>
          <t>Trash</t>
        </is>
      </c>
      <c r="C10" s="7" t="n">
        <v>0</v>
      </c>
      <c r="D10" s="14">
        <f>C10*12</f>
        <v/>
      </c>
      <c r="F10" s="49" t="inlineStr">
        <is>
          <t>Trash</t>
        </is>
      </c>
      <c r="G10" s="7" t="n">
        <v>0</v>
      </c>
      <c r="H10" s="14">
        <f>G10*12</f>
        <v/>
      </c>
    </row>
    <row r="11" ht="18" customHeight="1">
      <c r="B11" s="50" t="inlineStr">
        <is>
          <t>Alarm / Fire Service</t>
        </is>
      </c>
      <c r="C11" s="7" t="n">
        <v>0</v>
      </c>
      <c r="D11" s="15">
        <f>C11*12</f>
        <v/>
      </c>
      <c r="F11" s="50" t="inlineStr">
        <is>
          <t>Alarm / Fire Service</t>
        </is>
      </c>
      <c r="G11" s="7" t="n">
        <v>0</v>
      </c>
      <c r="H11" s="15">
        <f>G11*12</f>
        <v/>
      </c>
    </row>
    <row r="12" ht="18" customHeight="1">
      <c r="B12" s="49" t="inlineStr">
        <is>
          <t>HOA</t>
        </is>
      </c>
      <c r="C12" s="7" t="n">
        <v>0</v>
      </c>
      <c r="D12" s="14">
        <f>C12*12</f>
        <v/>
      </c>
      <c r="F12" s="49" t="inlineStr">
        <is>
          <t>HOA</t>
        </is>
      </c>
      <c r="G12" s="7" t="n">
        <v>0</v>
      </c>
      <c r="H12" s="14">
        <f>G12*12</f>
        <v/>
      </c>
    </row>
    <row r="13" ht="18" customHeight="1">
      <c r="B13" s="50" t="inlineStr">
        <is>
          <t>Special Assessment</t>
        </is>
      </c>
      <c r="C13" s="7" t="n">
        <v>0</v>
      </c>
      <c r="D13" s="15">
        <f>C13*12</f>
        <v/>
      </c>
      <c r="F13" s="50" t="inlineStr">
        <is>
          <t>Special Assessment</t>
        </is>
      </c>
      <c r="G13" s="7" t="n">
        <v>0</v>
      </c>
      <c r="H13" s="15">
        <f>G13*12</f>
        <v/>
      </c>
    </row>
    <row r="14" ht="18" customHeight="1">
      <c r="B14" s="49" t="inlineStr">
        <is>
          <t>Landscaping</t>
        </is>
      </c>
      <c r="C14" s="7" t="n">
        <v>1053</v>
      </c>
      <c r="D14" s="14">
        <f>C14*12</f>
        <v/>
      </c>
      <c r="F14" s="49" t="inlineStr">
        <is>
          <t>Landscaping</t>
        </is>
      </c>
      <c r="G14" s="7" t="n">
        <v>1053</v>
      </c>
      <c r="H14" s="14">
        <f>G14*12</f>
        <v/>
      </c>
    </row>
    <row r="15" ht="18" customHeight="1">
      <c r="B15" s="50" t="inlineStr">
        <is>
          <t>Snow Removal</t>
        </is>
      </c>
      <c r="C15" s="7" t="n">
        <v>0</v>
      </c>
      <c r="D15" s="15">
        <f>C15*12</f>
        <v/>
      </c>
      <c r="F15" s="50" t="inlineStr">
        <is>
          <t>Snow Removal</t>
        </is>
      </c>
      <c r="G15" s="7" t="n">
        <v>0</v>
      </c>
      <c r="H15" s="15">
        <f>G15*12</f>
        <v/>
      </c>
    </row>
    <row r="16" ht="18" customHeight="1">
      <c r="B16" s="49" t="inlineStr">
        <is>
          <t>Cleaning</t>
        </is>
      </c>
      <c r="C16" s="7" t="n">
        <v>0</v>
      </c>
      <c r="D16" s="14">
        <f>C16*12</f>
        <v/>
      </c>
      <c r="F16" s="49" t="inlineStr">
        <is>
          <t>Cleaning</t>
        </is>
      </c>
      <c r="G16" s="7" t="n">
        <v>0</v>
      </c>
      <c r="H16" s="14">
        <f>G16*12</f>
        <v/>
      </c>
    </row>
    <row r="17" ht="18" customHeight="1">
      <c r="B17" s="50" t="inlineStr">
        <is>
          <t>Repairs &amp; Maintenance</t>
        </is>
      </c>
      <c r="C17" s="7" t="n">
        <v>0</v>
      </c>
      <c r="D17" s="15">
        <f>C17*12</f>
        <v/>
      </c>
      <c r="F17" s="50" t="inlineStr">
        <is>
          <t>Repairs &amp; Maintenance</t>
        </is>
      </c>
      <c r="G17" s="7" t="n">
        <v>0</v>
      </c>
      <c r="H17" s="15">
        <f>G17*12</f>
        <v/>
      </c>
    </row>
    <row r="18" ht="18" customHeight="1">
      <c r="B18" s="49" t="inlineStr">
        <is>
          <t>Other Expenses</t>
        </is>
      </c>
      <c r="C18" s="7" t="n">
        <v>0</v>
      </c>
      <c r="D18" s="14">
        <f>C18*12</f>
        <v/>
      </c>
      <c r="F18" s="49" t="inlineStr">
        <is>
          <t>Other Expenses</t>
        </is>
      </c>
      <c r="G18" s="7" t="n">
        <v>0</v>
      </c>
      <c r="H18" s="14">
        <f>G18*12</f>
        <v/>
      </c>
    </row>
    <row r="19" ht="22" customHeight="1">
      <c r="B19" s="51" t="inlineStr">
        <is>
          <t>TOTAL OPERATING EXPENSES</t>
        </is>
      </c>
      <c r="C19" s="52">
        <f>SUM(C4:C18)</f>
        <v/>
      </c>
      <c r="D19" s="52">
        <f>SUM(D4:D18)</f>
        <v/>
      </c>
      <c r="F19" s="51" t="inlineStr">
        <is>
          <t>TOTAL OPERATING EXPENSES</t>
        </is>
      </c>
      <c r="G19" s="52">
        <f>SUM(G4:G18)</f>
        <v/>
      </c>
      <c r="H19" s="52">
        <f>SUM(H4:H18)</f>
        <v/>
      </c>
    </row>
    <row r="21" ht="10" customHeight="1"/>
    <row r="22" ht="18" customHeight="1">
      <c r="B22" s="2" t="inlineStr">
        <is>
          <t>Management % of Income</t>
        </is>
      </c>
      <c r="C22" s="53" t="n">
        <v>0.07000000000000001</v>
      </c>
      <c r="D22" s="54" t="inlineStr">
        <is>
          <t>← Edit % here</t>
        </is>
      </c>
    </row>
    <row r="23" ht="18" customHeight="1">
      <c r="B23" s="2" t="inlineStr">
        <is>
          <t>Vacancy % Assumption</t>
        </is>
      </c>
      <c r="C23" s="53" t="n">
        <v>0.05</v>
      </c>
    </row>
  </sheetData>
  <mergeCells count="1">
    <mergeCell ref="B1:H1"/>
  </mergeCells>
  <pageMargins left="0.75" right="0.75" top="1" bottom="1" header="0.5" footer="0.5"/>
  <pageSetup orientation="landscape" fitToWidth="1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 fitToPage="1"/>
  </sheetPr>
  <dimension ref="B1:F1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0" customWidth="1" min="2" max="2"/>
    <col width="14" customWidth="1" min="3" max="3"/>
    <col width="14" customWidth="1" min="4" max="4"/>
    <col width="14" customWidth="1" min="5" max="5"/>
    <col width="20" customWidth="1" min="6" max="6"/>
  </cols>
  <sheetData>
    <row r="1" ht="30" customHeight="1">
      <c r="B1" s="35" t="inlineStr">
        <is>
          <t>CAPITAL EXPENDITURES (CapEx)</t>
        </is>
      </c>
    </row>
    <row r="3" ht="22" customHeight="1">
      <c r="B3" s="17" t="inlineStr">
        <is>
          <t>ITEM</t>
        </is>
      </c>
      <c r="C3" s="17" t="inlineStr">
        <is>
          <t>UNIT COUNT</t>
        </is>
      </c>
      <c r="D3" s="17" t="inlineStr">
        <is>
          <t>PRICE / DOOR</t>
        </is>
      </c>
      <c r="E3" s="17" t="inlineStr">
        <is>
          <t>TOTAL</t>
        </is>
      </c>
      <c r="F3" s="17" t="inlineStr">
        <is>
          <t>NOTES</t>
        </is>
      </c>
    </row>
    <row r="4" ht="18" customHeight="1">
      <c r="B4" s="49" t="inlineStr">
        <is>
          <t>Renovated Units (Interior)</t>
        </is>
      </c>
      <c r="C4" s="55" t="n">
        <v>15</v>
      </c>
      <c r="D4" s="7" t="n">
        <v>1500</v>
      </c>
      <c r="E4" s="14">
        <f>IF(C4&gt;0,C4*D4,0)</f>
        <v/>
      </c>
      <c r="F4" s="46" t="n"/>
    </row>
    <row r="5" ht="18" customHeight="1">
      <c r="B5" s="50" t="inlineStr">
        <is>
          <t>Original Units (Full Reno)</t>
        </is>
      </c>
      <c r="C5" s="55" t="n">
        <v>0</v>
      </c>
      <c r="D5" s="7" t="n">
        <v>6000</v>
      </c>
      <c r="E5" s="15">
        <f>IF(C5&gt;0,C5*D5,0)</f>
        <v/>
      </c>
      <c r="F5" s="46" t="n"/>
    </row>
    <row r="6" ht="18" customHeight="1">
      <c r="B6" s="49" t="inlineStr">
        <is>
          <t>Common Areas</t>
        </is>
      </c>
      <c r="C6" s="55" t="n">
        <v>1</v>
      </c>
      <c r="D6" s="7" t="n">
        <v>0</v>
      </c>
      <c r="E6" s="14">
        <f>IF(C6&gt;0,C6*D6,0)</f>
        <v/>
      </c>
      <c r="F6" s="46" t="n"/>
    </row>
    <row r="7" ht="18" customHeight="1">
      <c r="B7" s="50" t="inlineStr">
        <is>
          <t>Roof</t>
        </is>
      </c>
      <c r="C7" s="55" t="n">
        <v>0</v>
      </c>
      <c r="D7" s="7" t="n">
        <v>0</v>
      </c>
      <c r="E7" s="15">
        <f>IF(C7&gt;0,C7*D7,0)</f>
        <v/>
      </c>
      <c r="F7" s="46" t="n"/>
    </row>
    <row r="8" ht="18" customHeight="1">
      <c r="B8" s="49" t="inlineStr">
        <is>
          <t>HVAC Systems</t>
        </is>
      </c>
      <c r="C8" s="55" t="n">
        <v>0</v>
      </c>
      <c r="D8" s="7" t="n">
        <v>0</v>
      </c>
      <c r="E8" s="14">
        <f>IF(C8&gt;0,C8*D8,0)</f>
        <v/>
      </c>
      <c r="F8" s="46" t="n"/>
    </row>
    <row r="9" ht="18" customHeight="1">
      <c r="B9" s="50" t="inlineStr">
        <is>
          <t>Plumbing / Electric</t>
        </is>
      </c>
      <c r="C9" s="55" t="n">
        <v>0</v>
      </c>
      <c r="D9" s="7" t="n">
        <v>0</v>
      </c>
      <c r="E9" s="15">
        <f>IF(C9&gt;0,C9*D9,0)</f>
        <v/>
      </c>
      <c r="F9" s="46" t="n"/>
    </row>
    <row r="10" ht="18" customHeight="1">
      <c r="B10" s="49" t="inlineStr">
        <is>
          <t>Parking / Exterior</t>
        </is>
      </c>
      <c r="C10" s="55" t="n">
        <v>0</v>
      </c>
      <c r="D10" s="7" t="n">
        <v>0</v>
      </c>
      <c r="E10" s="14">
        <f>IF(C10&gt;0,C10*D10,0)</f>
        <v/>
      </c>
      <c r="F10" s="46" t="n"/>
    </row>
    <row r="11" ht="18" customHeight="1">
      <c r="B11" s="50" t="inlineStr">
        <is>
          <t>Amenity Upgrades</t>
        </is>
      </c>
      <c r="C11" s="55" t="n">
        <v>0</v>
      </c>
      <c r="D11" s="7" t="n">
        <v>0</v>
      </c>
      <c r="E11" s="15">
        <f>IF(C11&gt;0,C11*D11,0)</f>
        <v/>
      </c>
      <c r="F11" s="46" t="n"/>
    </row>
    <row r="12" ht="18" customHeight="1">
      <c r="B12" s="49" t="inlineStr">
        <is>
          <t>Contractor Quote</t>
        </is>
      </c>
      <c r="C12" s="55" t="n">
        <v>0</v>
      </c>
      <c r="D12" s="7" t="n">
        <v>0</v>
      </c>
      <c r="E12" s="14">
        <f>IF(C12&gt;0,C12*D12,0)</f>
        <v/>
      </c>
      <c r="F12" s="46" t="n"/>
    </row>
    <row r="13" ht="18" customHeight="1">
      <c r="B13" s="50" t="inlineStr">
        <is>
          <t>Contingency (10%)</t>
        </is>
      </c>
      <c r="C13" s="55" t="n">
        <v>0</v>
      </c>
      <c r="D13" s="15">
        <f>SUM(E4:E12)*0.10</f>
        <v/>
      </c>
      <c r="E13" s="15">
        <f>D13</f>
        <v/>
      </c>
      <c r="F13" s="46" t="n"/>
    </row>
    <row r="14" ht="22" customHeight="1">
      <c r="B14" s="51" t="inlineStr">
        <is>
          <t>TOTAL CAPEX BUDGET</t>
        </is>
      </c>
      <c r="C14" s="51" t="n"/>
      <c r="D14" s="56" t="n"/>
      <c r="E14" s="52">
        <f>SUM(E4:E13)</f>
        <v/>
      </c>
      <c r="F14" s="56" t="n"/>
    </row>
  </sheetData>
  <mergeCells count="1">
    <mergeCell ref="B1:F1"/>
  </mergeCells>
  <pageMargins left="0.75" right="0.75" top="1" bottom="1" header="0.5" footer="0.5"/>
  <pageSetup orientation="landscape" fitToWidth="1"/>
</worksheet>
</file>

<file path=xl/worksheets/sheet5.xml><?xml version="1.0" encoding="utf-8"?>
<worksheet xmlns="http://schemas.openxmlformats.org/spreadsheetml/2006/main">
  <sheetPr>
    <tabColor rgb="0016A34A"/>
    <outlinePr summaryBelow="1" summaryRight="1"/>
    <pageSetUpPr fitToPage="1"/>
  </sheetPr>
  <dimension ref="B1:F31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2" customWidth="1" min="2" max="2"/>
    <col width="18" customWidth="1" min="3" max="3"/>
    <col width="18" customWidth="1" min="4" max="4"/>
    <col width="18" customWidth="1" min="5" max="5"/>
    <col width="22" customWidth="1" min="6" max="6"/>
  </cols>
  <sheetData>
    <row r="1" ht="30" customHeight="1">
      <c r="B1" s="35" t="inlineStr">
        <is>
          <t>MORTGAGE &amp; DEBT SERVICE ANALYSIS</t>
        </is>
      </c>
    </row>
    <row r="3" ht="10" customHeight="1"/>
    <row r="4" ht="20" customHeight="1">
      <c r="B4" s="57" t="inlineStr">
        <is>
          <t>LOAN ASSUMPTIONS</t>
        </is>
      </c>
    </row>
    <row r="5" ht="20" customHeight="1">
      <c r="B5" s="27" t="inlineStr">
        <is>
          <t>Purchase Price</t>
        </is>
      </c>
      <c r="C5" s="15">
        <f>Summary!C7</f>
        <v/>
      </c>
      <c r="D5" s="58" t="inlineStr">
        <is>
          <t>← from Summary</t>
        </is>
      </c>
    </row>
    <row r="6" ht="20" customHeight="1">
      <c r="B6" s="29" t="inlineStr">
        <is>
          <t>Down Payment %</t>
        </is>
      </c>
      <c r="C6" s="30">
        <f>Summary!C8</f>
        <v/>
      </c>
      <c r="D6" s="59" t="inlineStr">
        <is>
          <t>← from Summary</t>
        </is>
      </c>
    </row>
    <row r="7" ht="20" customHeight="1">
      <c r="B7" s="27" t="inlineStr">
        <is>
          <t>Down Payment Amount</t>
        </is>
      </c>
      <c r="C7" s="15">
        <f>C5*C6</f>
        <v/>
      </c>
    </row>
    <row r="8" ht="20" customHeight="1">
      <c r="B8" s="29" t="inlineStr">
        <is>
          <t>Loan Amount</t>
        </is>
      </c>
      <c r="C8" s="14">
        <f>C5-C7</f>
        <v/>
      </c>
    </row>
    <row r="9" ht="20" customHeight="1">
      <c r="B9" s="27" t="inlineStr">
        <is>
          <t>Loan Term (Years)</t>
        </is>
      </c>
      <c r="C9" s="60" t="n">
        <v>30</v>
      </c>
      <c r="D9" s="58" t="inlineStr">
        <is>
          <t>e.g. 30, 25, 20</t>
        </is>
      </c>
    </row>
    <row r="10" ht="20" customHeight="1">
      <c r="B10" s="29" t="inlineStr">
        <is>
          <t>Interest Rate</t>
        </is>
      </c>
      <c r="C10" s="11" t="n">
        <v>0.06950000000000001</v>
      </c>
      <c r="D10" s="59" t="inlineStr">
        <is>
          <t>← Update from your lender (bankrate.com)</t>
        </is>
      </c>
    </row>
    <row r="11" ht="20" customHeight="1">
      <c r="B11" s="27" t="inlineStr">
        <is>
          <t>Loan Type</t>
        </is>
      </c>
      <c r="C11" s="61" t="inlineStr">
        <is>
          <t>P&amp;I</t>
        </is>
      </c>
      <c r="D11" s="58" t="inlineStr">
        <is>
          <t>P&amp;I or IO (Interest Only)</t>
        </is>
      </c>
    </row>
    <row r="12" ht="20" customHeight="1"/>
    <row r="13" ht="20" customHeight="1">
      <c r="B13" s="57" t="inlineStr">
        <is>
          <t>MONTHLY PAYMENT BREAKDOWN</t>
        </is>
      </c>
    </row>
    <row r="14" ht="20" customHeight="1">
      <c r="B14" s="29" t="inlineStr">
        <is>
          <t>Monthly Interest (IO)</t>
        </is>
      </c>
      <c r="C14" s="14">
        <f>C8*(C10/12)</f>
        <v/>
      </c>
    </row>
    <row r="15" ht="20" customHeight="1">
      <c r="B15" s="27" t="inlineStr">
        <is>
          <t>Monthly P&amp;I (Amortizing)</t>
        </is>
      </c>
      <c r="C15" s="15">
        <f>IF(C9&gt;0,C8*(C10/12)/(1-(1+C10/12)^(-C9*12)),0)</f>
        <v/>
      </c>
    </row>
    <row r="16" ht="20" customHeight="1">
      <c r="B16" s="29" t="inlineStr">
        <is>
          <t>Monthly Payment Used</t>
        </is>
      </c>
      <c r="C16" s="14">
        <f>IF(C11="IO",C14,C15)</f>
        <v/>
      </c>
      <c r="D16" s="59" t="inlineStr">
        <is>
          <t>Switches by Loan Type</t>
        </is>
      </c>
    </row>
    <row r="17" ht="20" customHeight="1"/>
    <row r="18" ht="20" customHeight="1">
      <c r="B18" s="57" t="inlineStr">
        <is>
          <t>ANNUAL DEBT SERVICE</t>
        </is>
      </c>
    </row>
    <row r="19" ht="20" customHeight="1">
      <c r="B19" s="27" t="inlineStr">
        <is>
          <t>Annual Interest (IO)</t>
        </is>
      </c>
      <c r="C19" s="15">
        <f>C14*12</f>
        <v/>
      </c>
    </row>
    <row r="20" ht="20" customHeight="1">
      <c r="B20" s="29" t="inlineStr">
        <is>
          <t>Annual P&amp;I</t>
        </is>
      </c>
      <c r="C20" s="14">
        <f>C15*12</f>
        <v/>
      </c>
    </row>
    <row r="21" ht="20" customHeight="1">
      <c r="B21" s="27" t="inlineStr">
        <is>
          <t>Annual Payment Used</t>
        </is>
      </c>
      <c r="C21" s="15">
        <f>C16*12</f>
        <v/>
      </c>
    </row>
    <row r="22" ht="20" customHeight="1"/>
    <row r="23" ht="20" customHeight="1">
      <c r="B23" s="57" t="inlineStr">
        <is>
          <t>CASH FLOW (After Debt)</t>
        </is>
      </c>
    </row>
    <row r="24" ht="20" customHeight="1">
      <c r="B24" s="29" t="inlineStr">
        <is>
          <t>NOI Current</t>
        </is>
      </c>
      <c r="C24" s="14">
        <f>Summary!C34</f>
        <v/>
      </c>
      <c r="D24" s="59" t="inlineStr">
        <is>
          <t>← from Summary</t>
        </is>
      </c>
    </row>
    <row r="25" ht="20" customHeight="1">
      <c r="B25" s="27" t="inlineStr">
        <is>
          <t>NOI Proforma</t>
        </is>
      </c>
      <c r="C25" s="15">
        <f>Summary!D34</f>
        <v/>
      </c>
      <c r="D25" s="58" t="inlineStr">
        <is>
          <t>← from Summary</t>
        </is>
      </c>
    </row>
    <row r="26" ht="20" customHeight="1">
      <c r="B26" s="29" t="inlineStr">
        <is>
          <t>Cash Flow Current</t>
        </is>
      </c>
      <c r="C26" s="62">
        <f>C24-C21</f>
        <v/>
      </c>
    </row>
    <row r="27" ht="20" customHeight="1">
      <c r="B27" s="27" t="inlineStr">
        <is>
          <t>Cash Flow Proforma</t>
        </is>
      </c>
      <c r="C27" s="63">
        <f>C25-C21</f>
        <v/>
      </c>
    </row>
    <row r="28" ht="20" customHeight="1"/>
    <row r="29" ht="20" customHeight="1">
      <c r="B29" s="57" t="inlineStr">
        <is>
          <t>DSCR</t>
        </is>
      </c>
    </row>
    <row r="30" ht="20" customHeight="1">
      <c r="B30" s="29" t="inlineStr">
        <is>
          <t>DSCR Current</t>
        </is>
      </c>
      <c r="C30" s="64">
        <f>IF(C21&gt;0,C24/C21,0)</f>
        <v/>
      </c>
      <c r="D30" s="59" t="inlineStr">
        <is>
          <t>&lt; 1.0 = bad</t>
        </is>
      </c>
    </row>
    <row r="31" ht="20" customHeight="1">
      <c r="B31" s="27" t="inlineStr">
        <is>
          <t>DSCR Proforma</t>
        </is>
      </c>
      <c r="C31" s="31">
        <f>IF(C21&gt;0,C25/C21,0)</f>
        <v/>
      </c>
      <c r="D31" s="58" t="inlineStr">
        <is>
          <t>&gt; 1.25 = lender happy</t>
        </is>
      </c>
    </row>
  </sheetData>
  <mergeCells count="6">
    <mergeCell ref="B4:F4"/>
    <mergeCell ref="B29:F29"/>
    <mergeCell ref="B23:F23"/>
    <mergeCell ref="B1:F1"/>
    <mergeCell ref="B18:F18"/>
    <mergeCell ref="B13:F13"/>
  </mergeCells>
  <dataValidations count="1">
    <dataValidation sqref="C11" showDropDown="0" showInputMessage="0" showErrorMessage="0" allowBlank="0" type="list">
      <formula1>"P&amp;I,IO"</formula1>
    </dataValidation>
  </dataValidations>
  <pageMargins left="0.75" right="0.75" top="1" bottom="1" header="0.5" footer="0.5"/>
  <pageSetup orientation="landscape" fitToWidth="1"/>
</worksheet>
</file>

<file path=xl/worksheets/sheet6.xml><?xml version="1.0" encoding="utf-8"?>
<worksheet xmlns="http://schemas.openxmlformats.org/spreadsheetml/2006/main">
  <sheetPr>
    <tabColor rgb="0064748B"/>
    <outlinePr summaryBelow="1" summaryRight="1"/>
    <pageSetUpPr fitToPage="1"/>
  </sheetPr>
  <dimension ref="B1:H13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8" customWidth="1" min="2" max="2"/>
    <col width="14" customWidth="1" min="3" max="3"/>
    <col width="14" customWidth="1" min="4" max="4"/>
    <col width="2" customWidth="1" min="5" max="5"/>
    <col width="28" customWidth="1" min="6" max="6"/>
    <col width="14" customWidth="1" min="7" max="7"/>
    <col width="14" customWidth="1" min="8" max="8"/>
  </cols>
  <sheetData>
    <row r="1" ht="30" customHeight="1">
      <c r="B1" s="35" t="inlineStr">
        <is>
          <t>DUE DILIGENCE — UNIT MIX &amp; OCCUPANCY</t>
        </is>
      </c>
    </row>
    <row r="3" ht="22" customHeight="1">
      <c r="B3" s="17" t="inlineStr">
        <is>
          <t>UNIT TYPE</t>
        </is>
      </c>
      <c r="C3" s="17" t="inlineStr">
        <is>
          <t>UNITS</t>
        </is>
      </c>
      <c r="D3" s="17" t="inlineStr">
        <is>
          <t>BATHS</t>
        </is>
      </c>
      <c r="F3" s="48" t="inlineStr">
        <is>
          <t>METRIC</t>
        </is>
      </c>
      <c r="G3" s="48" t="inlineStr">
        <is>
          <t>VALUE</t>
        </is>
      </c>
      <c r="H3" s="17" t="inlineStr">
        <is>
          <t>PROFORMA</t>
        </is>
      </c>
    </row>
    <row r="4" ht="18" customHeight="1">
      <c r="B4" s="49" t="inlineStr">
        <is>
          <t>Studio</t>
        </is>
      </c>
      <c r="C4" s="65">
        <f>COUNTIF('Rent Roll'!D4:D203,"Studio")</f>
        <v/>
      </c>
      <c r="D4" s="55" t="n"/>
      <c r="F4" s="6" t="inlineStr">
        <is>
          <t>Total Units</t>
        </is>
      </c>
      <c r="G4" s="66">
        <f>'Rent Roll'!B2</f>
        <v/>
      </c>
    </row>
    <row r="5" ht="18" customHeight="1">
      <c r="B5" s="50" t="inlineStr">
        <is>
          <t>1 Bedroom</t>
        </is>
      </c>
      <c r="C5" s="67">
        <f>COUNTIF('Rent Roll'!D4:D203,"1 Bed")</f>
        <v/>
      </c>
      <c r="D5" s="55" t="n"/>
      <c r="F5" s="10" t="inlineStr">
        <is>
          <t>Occupied</t>
        </is>
      </c>
      <c r="G5" s="68">
        <f>COUNTIF('Rent Roll'!F4:F203,"Occupied")+COUNTIF('Rent Roll'!F4:F203,"Section 8")+COUNTIF('Rent Roll'!F4:F203,"MTM (Month-to-Month)")</f>
        <v/>
      </c>
    </row>
    <row r="6" ht="18" customHeight="1">
      <c r="B6" s="49" t="inlineStr">
        <is>
          <t>2 Bedroom</t>
        </is>
      </c>
      <c r="C6" s="65">
        <f>COUNTIF('Rent Roll'!D4:D203,"2 Bed")</f>
        <v/>
      </c>
      <c r="D6" s="55" t="n"/>
      <c r="F6" s="6" t="inlineStr">
        <is>
          <t>Vacant</t>
        </is>
      </c>
      <c r="G6" s="66">
        <f>COUNTIF('Rent Roll'!F4:F203,"Vacant")</f>
        <v/>
      </c>
    </row>
    <row r="7" ht="18" customHeight="1">
      <c r="B7" s="50" t="inlineStr">
        <is>
          <t>3 Bedroom</t>
        </is>
      </c>
      <c r="C7" s="67">
        <f>COUNTIF('Rent Roll'!D4:D203,"3 Bed")</f>
        <v/>
      </c>
      <c r="D7" s="55" t="n"/>
      <c r="F7" s="10" t="inlineStr">
        <is>
          <t>Notice Given</t>
        </is>
      </c>
      <c r="G7" s="68">
        <f>COUNTIF('Rent Roll'!F4:F203,"Notice Given")</f>
        <v/>
      </c>
    </row>
    <row r="8" ht="18" customHeight="1">
      <c r="B8" s="49" t="inlineStr">
        <is>
          <t>4 Bedroom</t>
        </is>
      </c>
      <c r="C8" s="65">
        <f>COUNTIF('Rent Roll'!D4:D203,"4 Bed")</f>
        <v/>
      </c>
      <c r="D8" s="55" t="n"/>
      <c r="F8" s="6" t="inlineStr">
        <is>
          <t>Occupancy Rate</t>
        </is>
      </c>
      <c r="G8" s="30">
        <f>IF(F5&gt;0,F6/F5,0)</f>
        <v/>
      </c>
    </row>
    <row r="9" ht="18" customHeight="1">
      <c r="B9" s="50" t="inlineStr">
        <is>
          <t>5 Bedroom</t>
        </is>
      </c>
      <c r="C9" s="67">
        <f>COUNTIF('Rent Roll'!D4:D203,"5 Bed")</f>
        <v/>
      </c>
      <c r="D9" s="55" t="n"/>
      <c r="F9" s="10" t="inlineStr">
        <is>
          <t>Vacancy Rate</t>
        </is>
      </c>
      <c r="G9" s="28">
        <f>IF(F5&gt;0,F7/F5,0)</f>
        <v/>
      </c>
    </row>
    <row r="10" ht="18" customHeight="1">
      <c r="B10" s="49" t="inlineStr">
        <is>
          <t>6+ Bedroom</t>
        </is>
      </c>
      <c r="C10" s="65">
        <f>COUNTIF('Rent Roll'!D4:D203,"6 Bed")</f>
        <v/>
      </c>
      <c r="D10" s="55" t="n"/>
      <c r="F10" s="6" t="inlineStr">
        <is>
          <t>Avg Current Rent</t>
        </is>
      </c>
      <c r="G10" s="14">
        <f>IF(F6&gt;0,SUMIF('Rent Roll'!F4:F203,"Occupied",'Rent Roll'!H4:H203)/F6,0)</f>
        <v/>
      </c>
    </row>
    <row r="11" ht="18" customHeight="1">
      <c r="B11" s="50" t="inlineStr">
        <is>
          <t>Room Rental</t>
        </is>
      </c>
      <c r="C11" s="67">
        <f>COUNTIF('Rent Roll'!D4:D203,"Room Rental")</f>
        <v/>
      </c>
      <c r="D11" s="55" t="n"/>
      <c r="F11" s="10" t="inlineStr">
        <is>
          <t>Avg Proforma Rent</t>
        </is>
      </c>
      <c r="G11" s="15">
        <f>IF(F5&gt;0,AVERAGE('Rent Roll'!I4:I203),0)</f>
        <v/>
      </c>
    </row>
    <row r="12" ht="18" customHeight="1">
      <c r="B12" s="51" t="inlineStr">
        <is>
          <t>TOTAL UNITS</t>
        </is>
      </c>
      <c r="C12" s="69">
        <f>SUM(C4:C11)</f>
        <v/>
      </c>
      <c r="D12" s="51" t="n"/>
      <c r="F12" s="6" t="inlineStr">
        <is>
          <t>Total Rent Upside/mo</t>
        </is>
      </c>
      <c r="G12" s="14">
        <f>SUM('Rent Roll'!L4:L203)</f>
        <v/>
      </c>
    </row>
    <row r="13" ht="18" customHeight="1">
      <c r="F13" s="10" t="inlineStr">
        <is>
          <t>Total Rent Upside/yr</t>
        </is>
      </c>
      <c r="G13" s="15">
        <f>F14*12</f>
        <v/>
      </c>
    </row>
  </sheetData>
  <mergeCells count="1">
    <mergeCell ref="B1:H1"/>
  </mergeCells>
  <pageMargins left="0.75" right="0.75" top="1" bottom="1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2026-05-22T01:57:42Z</dcterms:created>
  <dcterms:modified xmlns:dcterms="http://purl.org/dc/terms/" xmlns:xsi="http://www.w3.org/2001/XMLSchema-instance" xsi:type="dcterms:W3CDTF">2026-05-22T01:57:42Z</dcterms:modified>
</cp:coreProperties>
</file>